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4edce7d2144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view" sheetId="1" r:id="Ra93cb49f047e49e1"/>
    <x:sheet xmlns:r="http://schemas.openxmlformats.org/officeDocument/2006/relationships" name="Clean" sheetId="2" r:id="R56781396a4bf4e6c"/>
    <x:sheet xmlns:r="http://schemas.openxmlformats.org/officeDocument/2006/relationships" name="Raw" sheetId="3" r:id="R4a516b17847845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"/>
    <x:numFmt numFmtId="202" formatCode="0.00"/>
    <x:numFmt numFmtId="203" formatCode="0.0%"/>
  </x:numFmts>
  <x:fonts count="5">
    <x:font>
      <x:sz val="11"/>
      <x:name val="Carlito"/>
    </x:font>
    <x:font>
      <x:sz val="11"/>
      <x:color rgb="FF1C322B"/>
      <x:name val="Arial"/>
    </x:font>
    <x:font>
      <x:b/>
      <x:sz val="11"/>
      <x:color rgb="FFFFFFFF"/>
      <x:name val="Arial"/>
    </x:font>
    <x:font>
      <x:b/>
      <x:sz val="16"/>
      <x:color rgb="FF1C322B"/>
      <x:name val="Arial"/>
    </x:font>
    <x:font>
      <x:b/>
      <x:sz val="11"/>
      <x:color rgb="FF1C322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34A3A"/>
      </x:patternFill>
    </x:fill>
    <x:fill>
      <x:patternFill patternType="solid">
        <x:fgColor rgb="FFFFF1C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2" fontId="1" fillId="3" borderId="0" xfId="0" applyNumberFormat="1" applyFont="1" applyFill="1" applyBorder="1"/>
    <x:xf numFmtId="0" fontId="3" fillId="0" borderId="0" xfId="0" applyNumberFormat="1" applyFont="1" applyFill="1" applyBorder="1"/>
    <x:xf numFmtId="203" fontId="1" fillId="0" borderId="0" xfId="0" applyNumberFormat="1" applyFont="1" applyFill="1" applyBorder="1"/>
    <x:xf numFmtId="0" fontId="4" fillId="0" borderId="0" xfId="0" applyNumberFormat="1" applyFont="1" applyFill="1" applyBorder="1"/>
    <x:xf numFmtId="202" fontId="4" fillId="0" borderId="0" xfId="0" applyNumberFormat="1" applyFont="1" applyFill="1" applyBorder="1"/>
    <x:xf numFmtId="203" fontId="4" fillId="0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9C2828"/>
      </x:font>
      <x:fill>
        <x:patternFill patternType="solid">
          <x:bgColor rgb="FFFCE4D6"/>
        </x:patternFill>
      </x:fill>
    </x:dxf>
    <x:dxf>
      <x:font>
        <x:b/>
        <x:color rgb="FF9C2828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dcf3862b564883" /><Relationship Type="http://schemas.openxmlformats.org/officeDocument/2006/relationships/theme" Target="/xl/theme/theme1.xml" Id="R7b08e7dd23d74bb2" /><Relationship Type="http://schemas.openxmlformats.org/officeDocument/2006/relationships/sharedStrings" Target="/xl/sharedStrings.xml" Id="R8534ec20054647c3" /><Relationship Type="http://schemas.openxmlformats.org/officeDocument/2006/relationships/worksheet" Target="/xl/worksheets/sheet1.xml" Id="Ra93cb49f047e49e1" /><Relationship Type="http://schemas.openxmlformats.org/officeDocument/2006/relationships/worksheet" Target="/xl/worksheets/sheet2.xml" Id="R56781396a4bf4e6c" /><Relationship Type="http://schemas.openxmlformats.org/officeDocument/2006/relationships/worksheet" Target="/xl/worksheets/sheet3.xml" Id="R4a516b178478452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4A3A"/>
  </x:sheetPr>
  <x:sheetViews>
    <x:sheetView showGridLines="0" workbookViewId="0"/>
  </x:sheetViews>
  <x:sheetFormatPr defaultRowHeight="15"/>
  <x:cols>
    <x:col min="1" max="1" width="30" hidden="0" customWidth="1"/>
    <x:col min="2" max="2" width="18" hidden="0" customWidth="1"/>
    <x:col min="3" max="3" width="21" hidden="0" customWidth="1"/>
    <x:col min="4" max="4" width="21" hidden="0" customWidth="1"/>
    <x:col min="5" max="5" width="21" hidden="0" customWidth="1"/>
  </x:cols>
  <x:sheetData>
    <x:row r="1">
      <x:c r="A1" s="1"/>
      <x:c r="B1" s="1"/>
      <x:c r="C1" s="1"/>
      <x:c r="D1" s="1"/>
      <x:c r="E1" s="1"/>
    </x:row>
    <x:row r="2">
      <x:c r="A2" s="11" t="str">
        <x:v>Sales analysis answer key</x:v>
      </x:c>
      <x:c r="B2" s="1"/>
      <x:c r="C2" s="1"/>
      <x:c r="D2" s="1"/>
      <x:c r="E2" s="1"/>
    </x:row>
    <x:row r="3">
      <x:c r="A3" s="1" t="str">
        <x:v>September 2026. Original synthetic exercise. USD.</x:v>
      </x:c>
      <x:c r="B3" s="1"/>
      <x:c r="C3" s="1"/>
      <x:c r="D3" s="1"/>
      <x:c r="E3" s="1"/>
    </x:row>
    <x:row r="4">
      <x:c r="A4" s="1"/>
      <x:c r="B4" s="1"/>
      <x:c r="C4" s="1"/>
      <x:c r="D4" s="1"/>
      <x:c r="E4" s="1"/>
    </x:row>
    <x:row r="5" ht="34" customHeight="1">
      <x:c r="A5" s="6" t="str">
        <x:v>Metric</x:v>
      </x:c>
      <x:c r="B5" s="6" t="str">
        <x:v>Result</x:v>
      </x:c>
      <x:c r="C5" s="6" t="str">
        <x:v>Unit</x:v>
      </x:c>
      <x:c r="D5" s="1"/>
      <x:c r="E5" s="1"/>
    </x:row>
    <x:row r="6" ht="25" customHeight="1">
      <x:c r="A6" s="1" t="str">
        <x:v>Retained events</x:v>
      </x:c>
      <x:c r="B6" s="1" t="n">
        <x:f>COUNTA(Clean!A2:A24)</x:f>
        <x:v>23</x:v>
      </x:c>
      <x:c r="C6" s="1" t="str">
        <x:v>events</x:v>
      </x:c>
      <x:c r="D6" s="1"/>
      <x:c r="E6" s="1"/>
    </x:row>
    <x:row r="7" ht="25" customHeight="1">
      <x:c r="A7" s="1" t="str">
        <x:v>Completed sale events</x:v>
      </x:c>
      <x:c r="B7" s="1" t="n">
        <x:f>COUNTIFS(Clean!D2:D24,"sale")</x:f>
        <x:v>20</x:v>
      </x:c>
      <x:c r="C7" s="1" t="str">
        <x:v>sales</x:v>
      </x:c>
      <x:c r="D7" s="1"/>
      <x:c r="E7" s="1"/>
    </x:row>
    <x:row r="8" ht="25" customHeight="1">
      <x:c r="A8" s="1" t="str">
        <x:v>Units before returns</x:v>
      </x:c>
      <x:c r="B8" s="1" t="n">
        <x:f>SUM(Clean!I2:I24)</x:f>
        <x:v>33</x:v>
      </x:c>
      <x:c r="C8" s="1" t="str">
        <x:v>units</x:v>
      </x:c>
      <x:c r="D8" s="1"/>
      <x:c r="E8" s="1"/>
    </x:row>
    <x:row r="9" ht="25" customHeight="1">
      <x:c r="A9" s="1" t="str">
        <x:v>Gross sales</x:v>
      </x:c>
      <x:c r="B9" s="9" t="n">
        <x:f>SUM(Clean!J2:J24)</x:f>
        <x:v>804</x:v>
      </x:c>
      <x:c r="C9" s="1" t="str">
        <x:v>USD</x:v>
      </x:c>
      <x:c r="D9" s="1"/>
      <x:c r="E9" s="1"/>
    </x:row>
    <x:row r="10" ht="25" customHeight="1">
      <x:c r="A10" s="1" t="str">
        <x:v>Discounts</x:v>
      </x:c>
      <x:c r="B10" s="9" t="n">
        <x:f>SUM(Clean!K2:K24)</x:f>
        <x:v>34</x:v>
      </x:c>
      <x:c r="C10" s="1" t="str">
        <x:v>USD</x:v>
      </x:c>
      <x:c r="D10" s="1"/>
      <x:c r="E10" s="1"/>
    </x:row>
    <x:row r="11" ht="25" customHeight="1">
      <x:c r="A11" s="1" t="str">
        <x:v>Refunds</x:v>
      </x:c>
      <x:c r="B11" s="9" t="n">
        <x:f>SUM(Clean!L2:L24)</x:f>
        <x:v>68</x:v>
      </x:c>
      <x:c r="C11" s="1" t="str">
        <x:v>USD</x:v>
      </x:c>
      <x:c r="D11" s="1"/>
      <x:c r="E11" s="1"/>
    </x:row>
    <x:row r="12" ht="25" customHeight="1">
      <x:c r="A12" s="13" t="str">
        <x:v>Net sales</x:v>
      </x:c>
      <x:c r="B12" s="14" t="n">
        <x:f>SUM(Clean!P2:P24)</x:f>
        <x:v>702</x:v>
      </x:c>
      <x:c r="C12" s="13" t="str">
        <x:v>USD</x:v>
      </x:c>
      <x:c r="D12" s="1"/>
      <x:c r="E12" s="1"/>
    </x:row>
    <x:row r="13" ht="25" customHeight="1">
      <x:c r="A13" s="1" t="str">
        <x:v>Item costs</x:v>
      </x:c>
      <x:c r="B13" s="9" t="n">
        <x:f>IF(COUNT(Clean!M2:M24)&lt;ROWS(Clean!M2:M24),"Cost missing",SUM(Clean!M2:M24))</x:f>
        <x:v>306</x:v>
      </x:c>
      <x:c r="C13" s="1" t="str">
        <x:v>USD</x:v>
      </x:c>
      <x:c r="D13" s="1"/>
      <x:c r="E13" s="1"/>
    </x:row>
    <x:row r="14" ht="25" customHeight="1">
      <x:c r="A14" s="1" t="str">
        <x:v>Transaction fees</x:v>
      </x:c>
      <x:c r="B14" s="9" t="n">
        <x:f>SUM(Clean!N2:N24)</x:f>
        <x:v>63.099999999999994</x:v>
      </x:c>
      <x:c r="C14" s="1" t="str">
        <x:v>USD</x:v>
      </x:c>
      <x:c r="D14" s="1"/>
      <x:c r="E14" s="1"/>
    </x:row>
    <x:row r="15" ht="25" customHeight="1">
      <x:c r="A15" s="1" t="str">
        <x:v>Seller-paid shipping</x:v>
      </x:c>
      <x:c r="B15" s="9" t="n">
        <x:f>SUM(Clean!O2:O24)</x:f>
        <x:v>92</x:v>
      </x:c>
      <x:c r="C15" s="1" t="str">
        <x:v>USD</x:v>
      </x:c>
      <x:c r="D15" s="1"/>
      <x:c r="E15" s="1"/>
    </x:row>
    <x:row r="16" ht="25" customHeight="1">
      <x:c r="A16" s="13" t="str">
        <x:v>Operational contribution</x:v>
      </x:c>
      <x:c r="B16" s="14" t="n">
        <x:f>IF(COUNT(Clean!M2:M24)&lt;ROWS(Clean!M2:M24),"Cost missing",SUM(Clean!Q2:Q24))</x:f>
        <x:v>240.89999999999998</x:v>
      </x:c>
      <x:c r="C16" s="13" t="str">
        <x:v>USD</x:v>
      </x:c>
      <x:c r="D16" s="1"/>
      <x:c r="E16" s="1"/>
    </x:row>
    <x:row r="17" ht="25" customHeight="1">
      <x:c r="A17" s="13" t="str">
        <x:v>Contribution / net sales</x:v>
      </x:c>
      <x:c r="B17" s="15" t="n">
        <x:f>IF(ISNUMBER(B16),B16/B12,"Cost missing")</x:f>
        <x:v>0.3431623931623931</x:v>
      </x:c>
      <x:c r="C17" s="13" t="str">
        <x:v>rate</x:v>
      </x:c>
      <x:c r="D17" s="1"/>
      <x:c r="E17" s="1"/>
    </x:row>
    <x:row r="18">
      <x:c r="A18" s="1"/>
      <x:c r="B18" s="1"/>
      <x:c r="C18" s="1"/>
      <x:c r="D18" s="1"/>
      <x:c r="E18" s="1"/>
    </x:row>
    <x:row r="19">
      <x:c r="A19" s="1"/>
      <x:c r="B19" s="1"/>
      <x:c r="C19" s="1"/>
      <x:c r="D19" s="1"/>
      <x:c r="E19" s="1"/>
    </x:row>
    <x:row r="20">
      <x:c r="A20" s="13" t="str">
        <x:v>Channel and product</x:v>
      </x:c>
      <x:c r="B20" s="1"/>
      <x:c r="C20" s="1"/>
      <x:c r="D20" s="1"/>
      <x:c r="E20" s="1"/>
    </x:row>
    <x:row r="21">
      <x:c r="A21" s="1"/>
      <x:c r="B21" s="1"/>
      <x:c r="C21" s="1"/>
      <x:c r="D21" s="1"/>
      <x:c r="E21" s="1"/>
    </x:row>
    <x:row r="22" ht="34" customHeight="1">
      <x:c r="A22" s="6" t="str">
        <x:v>Channel</x:v>
      </x:c>
      <x:c r="B22" s="6" t="str">
        <x:v>SKU</x:v>
      </x:c>
      <x:c r="C22" s="6" t="str">
        <x:v>Net sales (USD)</x:v>
      </x:c>
      <x:c r="D22" s="6" t="str">
        <x:v>Contribution (USD)</x:v>
      </x:c>
      <x:c r="E22" s="6" t="str">
        <x:v>Contribution rate</x:v>
      </x:c>
    </x:row>
    <x:row r="23" ht="25" customHeight="1">
      <x:c r="A23" s="1" t="str">
        <x:v>website</x:v>
      </x:c>
      <x:c r="B23" s="1" t="str">
        <x:v>PAD</x:v>
      </x:c>
      <x:c r="C23" s="9" t="n">
        <x:f>SUMIFS(Clean!$P$2:$P$24,Clean!$H$2:$H$24,$A23,Clean!$F$2:$F$24,$B23)</x:f>
        <x:v>242</x:v>
      </x:c>
      <x:c r="D23" s="9" t="n">
        <x:f>IF(COUNTIFS(Clean!$H$2:$H$24,$A23,Clean!$F$2:$F$24,$B23,Clean!$R$2:$R$24,"Cost missing")&gt;0,"Cost missing",SUMIFS(Clean!$Q$2:$Q$24,Clean!$H$2:$H$24,$A23,Clean!$F$2:$F$24,$B23))</x:f>
        <x:v>114.24</x:v>
      </x:c>
      <x:c r="E23" s="12" t="n">
        <x:f>IF(ISNUMBER(D23),D23/C23,"Cost missing")</x:f>
        <x:v>0.4720661157024793</x:v>
      </x:c>
    </x:row>
    <x:row r="24" ht="25" customHeight="1">
      <x:c r="A24" s="1" t="str">
        <x:v>website</x:v>
      </x:c>
      <x:c r="B24" s="1" t="str">
        <x:v>POUCH</x:v>
      </x:c>
      <x:c r="C24" s="9" t="n">
        <x:f>SUMIFS(Clean!$P$2:$P$24,Clean!$H$2:$H$24,$A24,Clean!$F$2:$F$24,$B24)</x:f>
        <x:v>140</x:v>
      </x:c>
      <x:c r="D24" s="9" t="n">
        <x:f>IF(COUNTIFS(Clean!$H$2:$H$24,$A24,Clean!$F$2:$F$24,$B24,Clean!$R$2:$R$24,"Cost missing")&gt;0,"Cost missing",SUMIFS(Clean!$Q$2:$Q$24,Clean!$H$2:$H$24,$A24,Clean!$F$2:$F$24,$B24))</x:f>
        <x:v>49.75999999999999</x:v>
      </x:c>
      <x:c r="E24" s="12" t="n">
        <x:f>IF(ISNUMBER(D24),D24/C24,"Cost missing")</x:f>
        <x:v>0.35542857142857137</x:v>
      </x:c>
    </x:row>
    <x:row r="25" ht="25" customHeight="1">
      <x:c r="A25" s="1" t="str">
        <x:v>marketplace</x:v>
      </x:c>
      <x:c r="B25" s="1" t="str">
        <x:v>PAD</x:v>
      </x:c>
      <x:c r="C25" s="9" t="n">
        <x:f>SUMIFS(Clean!$P$2:$P$24,Clean!$H$2:$H$24,$A25,Clean!$F$2:$F$24,$B25)</x:f>
        <x:v>184</x:v>
      </x:c>
      <x:c r="D25" s="9" t="n">
        <x:f>IF(COUNTIFS(Clean!$H$2:$H$24,$A25,Clean!$F$2:$F$24,$B25,Clean!$R$2:$R$24,"Cost missing")&gt;0,"Cost missing",SUMIFS(Clean!$Q$2:$Q$24,Clean!$H$2:$H$24,$A25,Clean!$F$2:$F$24,$B25))</x:f>
        <x:v>47.42</x:v>
      </x:c>
      <x:c r="E25" s="12" t="n">
        <x:f>IF(ISNUMBER(D25),D25/C25,"Cost missing")</x:f>
        <x:v>0.25771739130434784</x:v>
      </x:c>
    </x:row>
    <x:row r="26" ht="25" customHeight="1">
      <x:c r="A26" s="1" t="str">
        <x:v>marketplace</x:v>
      </x:c>
      <x:c r="B26" s="1" t="str">
        <x:v>POUCH</x:v>
      </x:c>
      <x:c r="C26" s="9" t="n">
        <x:f>SUMIFS(Clean!$P$2:$P$24,Clean!$H$2:$H$24,$A26,Clean!$F$2:$F$24,$B26)</x:f>
        <x:v>136</x:v>
      </x:c>
      <x:c r="D26" s="9" t="n">
        <x:f>IF(COUNTIFS(Clean!$H$2:$H$24,$A26,Clean!$F$2:$F$24,$B26,Clean!$R$2:$R$24,"Cost missing")&gt;0,"Cost missing",SUMIFS(Clean!$Q$2:$Q$24,Clean!$H$2:$H$24,$A26,Clean!$F$2:$F$24,$B26))</x:f>
        <x:v>29.479999999999997</x:v>
      </x:c>
      <x:c r="E26" s="12" t="n">
        <x:f>IF(ISNUMBER(D26),D26/C26,"Cost missing")</x:f>
        <x:v>0.21676470588235291</x:v>
      </x:c>
    </x:row>
    <x:row r="27">
      <x:c r="A27" s="1"/>
      <x:c r="B27" s="1"/>
      <x:c r="C27" s="1"/>
      <x:c r="D27" s="1"/>
      <x:c r="E27" s="1"/>
    </x:row>
    <x:row r="28">
      <x:c r="A28" s="1"/>
      <x:c r="B28" s="1"/>
      <x:c r="C28" s="1"/>
      <x:c r="D28" s="1"/>
      <x:c r="E28" s="1"/>
    </x:row>
    <x:row r="29">
      <x:c r="A29" s="1" t="str">
        <x:v>Excludes</x:v>
      </x:c>
      <x:c r="B29" s="1" t="str">
        <x:v>Overhead</x:v>
      </x:c>
      <x:c r="C29" s="1" t="str">
        <x:v>Advertising</x:v>
      </x:c>
      <x:c r="D29" s="1" t="str">
        <x:v>Owner labor</x:v>
      </x:c>
      <x:c r="E29" s="1" t="str">
        <x:v>Taxes</x:v>
      </x:c>
    </x:row>
    <x:row r="30">
      <x:c r="A30" s="1"/>
      <x:c r="B30" s="1"/>
      <x:c r="C30" s="1"/>
      <x:c r="D30" s="1"/>
      <x:c r="E30" s="1"/>
    </x:row>
    <x:row r="31">
      <x:c r="A31" s="1" t="str">
        <x:v>Change highlighted Clean!M16 to test the missing-cost guard.</x:v>
      </x:c>
      <x:c r="B31" s="1"/>
      <x:c r="C31" s="1"/>
      <x:c r="D31" s="1"/>
      <x:c r="E31" s="1"/>
    </x:row>
    <x:row r="32">
      <x:c r="A32" s="1" t="str">
        <x:v>Blank must show Cost missing. Restore 12.00 when finished.</x:v>
      </x:c>
      <x:c r="B32" s="1"/>
      <x:c r="C32" s="1"/>
      <x:c r="D32" s="1"/>
      <x:c r="E32" s="1"/>
    </x:row>
    <x:row r="33">
      <x:c r="A33" s="1"/>
      <x:c r="B33" s="1"/>
      <x:c r="C33" s="1"/>
      <x:c r="D33" s="1"/>
      <x:c r="E33" s="1"/>
    </x:row>
    <x:row r="34">
      <x:c r="A34" s="1" t="str">
        <x:v>One sale event per order in this sample only. Count distinct orders in multi-line exports.</x:v>
      </x:c>
      <x:c r="B34" s="1"/>
      <x:c r="C34" s="1"/>
      <x:c r="D34" s="1"/>
      <x:c r="E34" s="1"/>
    </x:row>
  </x:sheetData>
  <x:conditionalFormatting sqref="B6:B17">
    <x:cfRule type="containsText" dxfId="1" priority="1" operator="containsText" text="Cost missing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20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9" hidden="0" customWidth="1"/>
    <x:col min="17" max="17" width="19" hidden="0" customWidth="1"/>
    <x:col min="18" max="18" width="20" hidden="0" customWidth="1"/>
  </x:cols>
  <x:sheetData>
    <x:row r="1" ht="34" customHeight="1">
      <x:c r="A1" s="6" t="str">
        <x:v>event_id</x:v>
      </x:c>
      <x:c r="B1" s="6" t="str">
        <x:v>order_id</x:v>
      </x:c>
      <x:c r="C1" s="6" t="str">
        <x:v>event_date</x:v>
      </x:c>
      <x:c r="D1" s="6" t="str">
        <x:v>event_type</x:v>
      </x:c>
      <x:c r="E1" s="6" t="str">
        <x:v>order_status</x:v>
      </x:c>
      <x:c r="F1" s="6" t="str">
        <x:v>product_sku</x:v>
      </x:c>
      <x:c r="G1" s="6" t="str">
        <x:v>product_name</x:v>
      </x:c>
      <x:c r="H1" s="6" t="str">
        <x:v>channel</x:v>
      </x:c>
      <x:c r="I1" s="6" t="str">
        <x:v>quantity</x:v>
      </x:c>
      <x:c r="J1" s="6" t="str">
        <x:v>gross_sales_usd</x:v>
      </x:c>
      <x:c r="K1" s="6" t="str">
        <x:v>discounts_usd</x:v>
      </x:c>
      <x:c r="L1" s="6" t="str">
        <x:v>refunds_usd</x:v>
      </x:c>
      <x:c r="M1" s="6" t="str">
        <x:v>cogs_usd</x:v>
      </x:c>
      <x:c r="N1" s="6" t="str">
        <x:v>payment_fees_usd</x:v>
      </x:c>
      <x:c r="O1" s="6" t="str">
        <x:v>shipping_cost_usd</x:v>
      </x:c>
      <x:c r="P1" s="6" t="str">
        <x:v>net_sales_usd</x:v>
      </x:c>
      <x:c r="Q1" s="6" t="str">
        <x:v>contribution_usd</x:v>
      </x:c>
      <x:c r="R1" s="6" t="str">
        <x:v>cost_status</x:v>
      </x:c>
    </x:row>
    <x:row r="2" ht="24" customHeight="1">
      <x:c r="A2" s="1" t="str">
        <x:v>S001</x:v>
      </x:c>
      <x:c r="B2" s="1" t="str">
        <x:v>O1001</x:v>
      </x:c>
      <x:c r="C2" s="7" t="d">
        <x:v>2026-09-01T12:00:00.000Z</x:v>
      </x:c>
      <x:c r="D2" s="1" t="str">
        <x:v>sale</x:v>
      </x:c>
      <x:c r="E2" s="1" t="str">
        <x:v>completed</x:v>
      </x:c>
      <x:c r="F2" s="1" t="str">
        <x:v>PAD</x:v>
      </x:c>
      <x:c r="G2" s="1" t="str">
        <x:v>Desk pad</x:v>
      </x:c>
      <x:c r="H2" s="1" t="str">
        <x:v>website</x:v>
      </x:c>
      <x:c r="I2" s="8" t="n">
        <x:v>1</x:v>
      </x:c>
      <x:c r="J2" s="9" t="n">
        <x:v>32</x:v>
      </x:c>
      <x:c r="K2" s="9" t="n">
        <x:v>0</x:v>
      </x:c>
      <x:c r="L2" s="9" t="n">
        <x:v>0</x:v>
      </x:c>
      <x:c r="M2" s="9" t="n">
        <x:v>12</x:v>
      </x:c>
      <x:c r="N2" s="9" t="n">
        <x:v>1.26</x:v>
      </x:c>
      <x:c r="O2" s="9" t="n">
        <x:v>4</x:v>
      </x:c>
      <x:c r="P2" s="9" t="n">
        <x:f>J2-K2-L2</x:f>
        <x:v>32</x:v>
      </x:c>
      <x:c r="Q2" s="9" t="n">
        <x:f>IF(ISNUMBER(M2),P2-M2-N2-O2,"")</x:f>
        <x:v>14.739999999999998</x:v>
      </x:c>
      <x:c r="R2" s="1" t="str">
        <x:f>IF(ISNUMBER(M2),"Complete","Cost missing")</x:f>
        <x:v>Complete</x:v>
      </x:c>
    </x:row>
    <x:row r="3" ht="24" customHeight="1">
      <x:c r="A3" s="1" t="str">
        <x:v>S002</x:v>
      </x:c>
      <x:c r="B3" s="1" t="str">
        <x:v>O1002</x:v>
      </x:c>
      <x:c r="C3" s="7" t="d">
        <x:v>2026-09-02T12:00:00.000Z</x:v>
      </x:c>
      <x:c r="D3" s="1" t="str">
        <x:v>sale</x:v>
      </x:c>
      <x:c r="E3" s="1" t="str">
        <x:v>completed</x:v>
      </x:c>
      <x:c r="F3" s="1" t="str">
        <x:v>POUCH</x:v>
      </x:c>
      <x:c r="G3" s="1" t="str">
        <x:v>Canvas pouch</x:v>
      </x:c>
      <x:c r="H3" s="1" t="str">
        <x:v>website</x:v>
      </x:c>
      <x:c r="I3" s="8" t="n">
        <x:v>2</x:v>
      </x:c>
      <x:c r="J3" s="9" t="n">
        <x:v>36</x:v>
      </x:c>
      <x:c r="K3" s="9" t="n">
        <x:v>4</x:v>
      </x:c>
      <x:c r="L3" s="9" t="n">
        <x:v>0</x:v>
      </x:c>
      <x:c r="M3" s="9" t="n">
        <x:v>14</x:v>
      </x:c>
      <x:c r="N3" s="9" t="n">
        <x:v>1.26</x:v>
      </x:c>
      <x:c r="O3" s="9" t="n">
        <x:v>4</x:v>
      </x:c>
      <x:c r="P3" s="9" t="n">
        <x:f>J3-K3-L3</x:f>
        <x:v>32</x:v>
      </x:c>
      <x:c r="Q3" s="9" t="n">
        <x:f>IF(ISNUMBER(M3),P3-M3-N3-O3,"")</x:f>
        <x:v>12.739999999999998</x:v>
      </x:c>
      <x:c r="R3" s="1" t="str">
        <x:f>IF(ISNUMBER(M3),"Complete","Cost missing")</x:f>
        <x:v>Complete</x:v>
      </x:c>
    </x:row>
    <x:row r="4" ht="24" customHeight="1">
      <x:c r="A4" s="1" t="str">
        <x:v>S003</x:v>
      </x:c>
      <x:c r="B4" s="1" t="str">
        <x:v>O1003</x:v>
      </x:c>
      <x:c r="C4" s="7" t="d">
        <x:v>2026-09-03T12:00:00.000Z</x:v>
      </x:c>
      <x:c r="D4" s="1" t="str">
        <x:v>sale</x:v>
      </x:c>
      <x:c r="E4" s="1" t="str">
        <x:v>completed</x:v>
      </x:c>
      <x:c r="F4" s="1" t="str">
        <x:v>PAD</x:v>
      </x:c>
      <x:c r="G4" s="1" t="str">
        <x:v>Desk pad</x:v>
      </x:c>
      <x:c r="H4" s="1" t="str">
        <x:v>marketplace</x:v>
      </x:c>
      <x:c r="I4" s="8" t="n">
        <x:v>1</x:v>
      </x:c>
      <x:c r="J4" s="9" t="n">
        <x:v>32</x:v>
      </x:c>
      <x:c r="K4" s="9" t="n">
        <x:v>0</x:v>
      </x:c>
      <x:c r="L4" s="9" t="n">
        <x:v>0</x:v>
      </x:c>
      <x:c r="M4" s="9" t="n">
        <x:v>12</x:v>
      </x:c>
      <x:c r="N4" s="9" t="n">
        <x:v>4.16</x:v>
      </x:c>
      <x:c r="O4" s="9" t="n">
        <x:v>4.5</x:v>
      </x:c>
      <x:c r="P4" s="9" t="n">
        <x:f>J4-K4-L4</x:f>
        <x:v>32</x:v>
      </x:c>
      <x:c r="Q4" s="9" t="n">
        <x:f>IF(ISNUMBER(M4),P4-M4-N4-O4,"")</x:f>
        <x:v>11.34</x:v>
      </x:c>
      <x:c r="R4" s="1" t="str">
        <x:f>IF(ISNUMBER(M4),"Complete","Cost missing")</x:f>
        <x:v>Complete</x:v>
      </x:c>
    </x:row>
    <x:row r="5" ht="24" customHeight="1">
      <x:c r="A5" s="1" t="str">
        <x:v>S004</x:v>
      </x:c>
      <x:c r="B5" s="1" t="str">
        <x:v>O1004</x:v>
      </x:c>
      <x:c r="C5" s="7" t="d">
        <x:v>2026-09-04T12:00:00.000Z</x:v>
      </x:c>
      <x:c r="D5" s="1" t="str">
        <x:v>sale</x:v>
      </x:c>
      <x:c r="E5" s="1" t="str">
        <x:v>completed</x:v>
      </x:c>
      <x:c r="F5" s="1" t="str">
        <x:v>POUCH</x:v>
      </x:c>
      <x:c r="G5" s="1" t="str">
        <x:v>Canvas pouch</x:v>
      </x:c>
      <x:c r="H5" s="1" t="str">
        <x:v>marketplace</x:v>
      </x:c>
      <x:c r="I5" s="8" t="n">
        <x:v>1</x:v>
      </x:c>
      <x:c r="J5" s="9" t="n">
        <x:v>18</x:v>
      </x:c>
      <x:c r="K5" s="9" t="n">
        <x:v>0</x:v>
      </x:c>
      <x:c r="L5" s="9" t="n">
        <x:v>0</x:v>
      </x:c>
      <x:c r="M5" s="9" t="n">
        <x:v>7</x:v>
      </x:c>
      <x:c r="N5" s="9" t="n">
        <x:v>2.34</x:v>
      </x:c>
      <x:c r="O5" s="9" t="n">
        <x:v>4.5</x:v>
      </x:c>
      <x:c r="P5" s="9" t="n">
        <x:f>J5-K5-L5</x:f>
        <x:v>18</x:v>
      </x:c>
      <x:c r="Q5" s="9" t="n">
        <x:f>IF(ISNUMBER(M5),P5-M5-N5-O5,"")</x:f>
        <x:v>4.16</x:v>
      </x:c>
      <x:c r="R5" s="1" t="str">
        <x:f>IF(ISNUMBER(M5),"Complete","Cost missing")</x:f>
        <x:v>Complete</x:v>
      </x:c>
    </x:row>
    <x:row r="6" ht="24" customHeight="1">
      <x:c r="A6" s="1" t="str">
        <x:v>S005</x:v>
      </x:c>
      <x:c r="B6" s="1" t="str">
        <x:v>O1005</x:v>
      </x:c>
      <x:c r="C6" s="7" t="d">
        <x:v>2026-09-05T12:00:00.000Z</x:v>
      </x:c>
      <x:c r="D6" s="1" t="str">
        <x:v>sale</x:v>
      </x:c>
      <x:c r="E6" s="1" t="str">
        <x:v>completed</x:v>
      </x:c>
      <x:c r="F6" s="1" t="str">
        <x:v>PAD</x:v>
      </x:c>
      <x:c r="G6" s="1" t="str">
        <x:v>Desk pad</x:v>
      </x:c>
      <x:c r="H6" s="1" t="str">
        <x:v>website</x:v>
      </x:c>
      <x:c r="I6" s="8" t="n">
        <x:v>2</x:v>
      </x:c>
      <x:c r="J6" s="9" t="n">
        <x:v>64</x:v>
      </x:c>
      <x:c r="K6" s="9" t="n">
        <x:v>8</x:v>
      </x:c>
      <x:c r="L6" s="9" t="n">
        <x:v>0</x:v>
      </x:c>
      <x:c r="M6" s="9" t="n">
        <x:v>24</x:v>
      </x:c>
      <x:c r="N6" s="9" t="n">
        <x:v>1.98</x:v>
      </x:c>
      <x:c r="O6" s="9" t="n">
        <x:v>5</x:v>
      </x:c>
      <x:c r="P6" s="9" t="n">
        <x:f>J6-K6-L6</x:f>
        <x:v>56</x:v>
      </x:c>
      <x:c r="Q6" s="9" t="n">
        <x:f>IF(ISNUMBER(M6),P6-M6-N6-O6,"")</x:f>
        <x:v>25.02</x:v>
      </x:c>
      <x:c r="R6" s="1" t="str">
        <x:f>IF(ISNUMBER(M6),"Complete","Cost missing")</x:f>
        <x:v>Complete</x:v>
      </x:c>
    </x:row>
    <x:row r="7" ht="24" customHeight="1">
      <x:c r="A7" s="1" t="str">
        <x:v>S006</x:v>
      </x:c>
      <x:c r="B7" s="1" t="str">
        <x:v>O1006</x:v>
      </x:c>
      <x:c r="C7" s="7" t="d">
        <x:v>2026-09-07T12:00:00.000Z</x:v>
      </x:c>
      <x:c r="D7" s="1" t="str">
        <x:v>sale</x:v>
      </x:c>
      <x:c r="E7" s="1" t="str">
        <x:v>completed</x:v>
      </x:c>
      <x:c r="F7" s="1" t="str">
        <x:v>POUCH</x:v>
      </x:c>
      <x:c r="G7" s="1" t="str">
        <x:v>Canvas pouch</x:v>
      </x:c>
      <x:c r="H7" s="1" t="str">
        <x:v>website</x:v>
      </x:c>
      <x:c r="I7" s="8" t="n">
        <x:v>1</x:v>
      </x:c>
      <x:c r="J7" s="9" t="n">
        <x:v>18</x:v>
      </x:c>
      <x:c r="K7" s="9" t="n">
        <x:v>0</x:v>
      </x:c>
      <x:c r="L7" s="9" t="n">
        <x:v>0</x:v>
      </x:c>
      <x:c r="M7" s="9" t="n">
        <x:v>7</x:v>
      </x:c>
      <x:c r="N7" s="9" t="n">
        <x:v>0.84</x:v>
      </x:c>
      <x:c r="O7" s="9" t="n">
        <x:v>4</x:v>
      </x:c>
      <x:c r="P7" s="9" t="n">
        <x:f>J7-K7-L7</x:f>
        <x:v>18</x:v>
      </x:c>
      <x:c r="Q7" s="9" t="n">
        <x:f>IF(ISNUMBER(M7),P7-M7-N7-O7,"")</x:f>
        <x:v>6.16</x:v>
      </x:c>
      <x:c r="R7" s="1" t="str">
        <x:f>IF(ISNUMBER(M7),"Complete","Cost missing")</x:f>
        <x:v>Complete</x:v>
      </x:c>
    </x:row>
    <x:row r="8" ht="24" customHeight="1">
      <x:c r="A8" s="1" t="str">
        <x:v>S007</x:v>
      </x:c>
      <x:c r="B8" s="1" t="str">
        <x:v>O1007</x:v>
      </x:c>
      <x:c r="C8" s="7" t="d">
        <x:v>2026-09-08T12:00:00.000Z</x:v>
      </x:c>
      <x:c r="D8" s="1" t="str">
        <x:v>sale</x:v>
      </x:c>
      <x:c r="E8" s="1" t="str">
        <x:v>completed</x:v>
      </x:c>
      <x:c r="F8" s="1" t="str">
        <x:v>PAD</x:v>
      </x:c>
      <x:c r="G8" s="1" t="str">
        <x:v>Desk pad</x:v>
      </x:c>
      <x:c r="H8" s="1" t="str">
        <x:v>marketplace</x:v>
      </x:c>
      <x:c r="I8" s="8" t="n">
        <x:v>2</x:v>
      </x:c>
      <x:c r="J8" s="9" t="n">
        <x:v>64</x:v>
      </x:c>
      <x:c r="K8" s="9" t="n">
        <x:v>0</x:v>
      </x:c>
      <x:c r="L8" s="9" t="n">
        <x:v>0</x:v>
      </x:c>
      <x:c r="M8" s="9" t="n">
        <x:v>24</x:v>
      </x:c>
      <x:c r="N8" s="9" t="n">
        <x:v>8.32</x:v>
      </x:c>
      <x:c r="O8" s="9" t="n">
        <x:v>5.5</x:v>
      </x:c>
      <x:c r="P8" s="9" t="n">
        <x:f>J8-K8-L8</x:f>
        <x:v>64</x:v>
      </x:c>
      <x:c r="Q8" s="9" t="n">
        <x:f>IF(ISNUMBER(M8),P8-M8-N8-O8,"")</x:f>
        <x:v>26.18</x:v>
      </x:c>
      <x:c r="R8" s="1" t="str">
        <x:f>IF(ISNUMBER(M8),"Complete","Cost missing")</x:f>
        <x:v>Complete</x:v>
      </x:c>
    </x:row>
    <x:row r="9" ht="24" customHeight="1">
      <x:c r="A9" s="1" t="str">
        <x:v>S008</x:v>
      </x:c>
      <x:c r="B9" s="1" t="str">
        <x:v>O1008</x:v>
      </x:c>
      <x:c r="C9" s="7" t="d">
        <x:v>2026-09-10T12:00:00.000Z</x:v>
      </x:c>
      <x:c r="D9" s="1" t="str">
        <x:v>sale</x:v>
      </x:c>
      <x:c r="E9" s="1" t="str">
        <x:v>completed</x:v>
      </x:c>
      <x:c r="F9" s="1" t="str">
        <x:v>POUCH</x:v>
      </x:c>
      <x:c r="G9" s="1" t="str">
        <x:v>Canvas pouch</x:v>
      </x:c>
      <x:c r="H9" s="1" t="str">
        <x:v>marketplace</x:v>
      </x:c>
      <x:c r="I9" s="8" t="n">
        <x:v>3</x:v>
      </x:c>
      <x:c r="J9" s="9" t="n">
        <x:v>54</x:v>
      </x:c>
      <x:c r="K9" s="9" t="n">
        <x:v>6</x:v>
      </x:c>
      <x:c r="L9" s="9" t="n">
        <x:v>0</x:v>
      </x:c>
      <x:c r="M9" s="9" t="n">
        <x:v>21</x:v>
      </x:c>
      <x:c r="N9" s="9" t="n">
        <x:v>6.24</x:v>
      </x:c>
      <x:c r="O9" s="9" t="n">
        <x:v>5.5</x:v>
      </x:c>
      <x:c r="P9" s="9" t="n">
        <x:f>J9-K9-L9</x:f>
        <x:v>48</x:v>
      </x:c>
      <x:c r="Q9" s="9" t="n">
        <x:f>IF(ISNUMBER(M9),P9-M9-N9-O9,"")</x:f>
        <x:v>15.259999999999998</x:v>
      </x:c>
      <x:c r="R9" s="1" t="str">
        <x:f>IF(ISNUMBER(M9),"Complete","Cost missing")</x:f>
        <x:v>Complete</x:v>
      </x:c>
    </x:row>
    <x:row r="10" ht="24" customHeight="1">
      <x:c r="A10" s="1" t="str">
        <x:v>S009</x:v>
      </x:c>
      <x:c r="B10" s="1" t="str">
        <x:v>O1009</x:v>
      </x:c>
      <x:c r="C10" s="7" t="d">
        <x:v>2026-09-11T12:00:00.000Z</x:v>
      </x:c>
      <x:c r="D10" s="1" t="str">
        <x:v>sale</x:v>
      </x:c>
      <x:c r="E10" s="1" t="str">
        <x:v>completed</x:v>
      </x:c>
      <x:c r="F10" s="1" t="str">
        <x:v>PAD</x:v>
      </x:c>
      <x:c r="G10" s="1" t="str">
        <x:v>Desk pad</x:v>
      </x:c>
      <x:c r="H10" s="1" t="str">
        <x:v>website</x:v>
      </x:c>
      <x:c r="I10" s="8" t="n">
        <x:v>1</x:v>
      </x:c>
      <x:c r="J10" s="9" t="n">
        <x:v>32</x:v>
      </x:c>
      <x:c r="K10" s="9" t="n">
        <x:v>0</x:v>
      </x:c>
      <x:c r="L10" s="9" t="n">
        <x:v>0</x:v>
      </x:c>
      <x:c r="M10" s="9" t="n">
        <x:v>12</x:v>
      </x:c>
      <x:c r="N10" s="9" t="n">
        <x:v>1.26</x:v>
      </x:c>
      <x:c r="O10" s="9" t="n">
        <x:v>4</x:v>
      </x:c>
      <x:c r="P10" s="9" t="n">
        <x:f>J10-K10-L10</x:f>
        <x:v>32</x:v>
      </x:c>
      <x:c r="Q10" s="9" t="n">
        <x:f>IF(ISNUMBER(M10),P10-M10-N10-O10,"")</x:f>
        <x:v>14.739999999999998</x:v>
      </x:c>
      <x:c r="R10" s="1" t="str">
        <x:f>IF(ISNUMBER(M10),"Complete","Cost missing")</x:f>
        <x:v>Complete</x:v>
      </x:c>
    </x:row>
    <x:row r="11" ht="24" customHeight="1">
      <x:c r="A11" s="1" t="str">
        <x:v>S010</x:v>
      </x:c>
      <x:c r="B11" s="1" t="str">
        <x:v>O1010</x:v>
      </x:c>
      <x:c r="C11" s="7" t="d">
        <x:v>2026-09-12T12:00:00.000Z</x:v>
      </x:c>
      <x:c r="D11" s="1" t="str">
        <x:v>sale</x:v>
      </x:c>
      <x:c r="E11" s="1" t="str">
        <x:v>completed</x:v>
      </x:c>
      <x:c r="F11" s="1" t="str">
        <x:v>POUCH</x:v>
      </x:c>
      <x:c r="G11" s="1" t="str">
        <x:v>Canvas pouch</x:v>
      </x:c>
      <x:c r="H11" s="1" t="str">
        <x:v>website</x:v>
      </x:c>
      <x:c r="I11" s="8" t="n">
        <x:v>3</x:v>
      </x:c>
      <x:c r="J11" s="9" t="n">
        <x:v>54</x:v>
      </x:c>
      <x:c r="K11" s="9" t="n">
        <x:v>0</x:v>
      </x:c>
      <x:c r="L11" s="9" t="n">
        <x:v>0</x:v>
      </x:c>
      <x:c r="M11" s="9" t="n">
        <x:v>21</x:v>
      </x:c>
      <x:c r="N11" s="9" t="n">
        <x:v>1.92</x:v>
      </x:c>
      <x:c r="O11" s="9" t="n">
        <x:v>5</x:v>
      </x:c>
      <x:c r="P11" s="9" t="n">
        <x:f>J11-K11-L11</x:f>
        <x:v>54</x:v>
      </x:c>
      <x:c r="Q11" s="9" t="n">
        <x:f>IF(ISNUMBER(M11),P11-M11-N11-O11,"")</x:f>
        <x:v>26.08</x:v>
      </x:c>
      <x:c r="R11" s="1" t="str">
        <x:f>IF(ISNUMBER(M11),"Complete","Cost missing")</x:f>
        <x:v>Complete</x:v>
      </x:c>
    </x:row>
    <x:row r="12" ht="24" customHeight="1">
      <x:c r="A12" s="1" t="str">
        <x:v>S011</x:v>
      </x:c>
      <x:c r="B12" s="1" t="str">
        <x:v>O1011</x:v>
      </x:c>
      <x:c r="C12" s="7" t="d">
        <x:v>2026-09-14T12:00:00.000Z</x:v>
      </x:c>
      <x:c r="D12" s="1" t="str">
        <x:v>sale</x:v>
      </x:c>
      <x:c r="E12" s="1" t="str">
        <x:v>completed</x:v>
      </x:c>
      <x:c r="F12" s="1" t="str">
        <x:v>PAD</x:v>
      </x:c>
      <x:c r="G12" s="1" t="str">
        <x:v>Desk pad</x:v>
      </x:c>
      <x:c r="H12" s="1" t="str">
        <x:v>marketplace</x:v>
      </x:c>
      <x:c r="I12" s="8" t="n">
        <x:v>1</x:v>
      </x:c>
      <x:c r="J12" s="9" t="n">
        <x:v>32</x:v>
      </x:c>
      <x:c r="K12" s="9" t="n">
        <x:v>4</x:v>
      </x:c>
      <x:c r="L12" s="9" t="n">
        <x:v>0</x:v>
      </x:c>
      <x:c r="M12" s="9" t="n">
        <x:v>12</x:v>
      </x:c>
      <x:c r="N12" s="9" t="n">
        <x:v>3.64</x:v>
      </x:c>
      <x:c r="O12" s="9" t="n">
        <x:v>4.5</x:v>
      </x:c>
      <x:c r="P12" s="9" t="n">
        <x:f>J12-K12-L12</x:f>
        <x:v>28</x:v>
      </x:c>
      <x:c r="Q12" s="9" t="n">
        <x:f>IF(ISNUMBER(M12),P12-M12-N12-O12,"")</x:f>
        <x:v>7.859999999999999</x:v>
      </x:c>
      <x:c r="R12" s="1" t="str">
        <x:f>IF(ISNUMBER(M12),"Complete","Cost missing")</x:f>
        <x:v>Complete</x:v>
      </x:c>
    </x:row>
    <x:row r="13" ht="24" customHeight="1">
      <x:c r="A13" s="1" t="str">
        <x:v>S012</x:v>
      </x:c>
      <x:c r="B13" s="1" t="str">
        <x:v>O1012</x:v>
      </x:c>
      <x:c r="C13" s="7" t="d">
        <x:v>2026-09-15T12:00:00.000Z</x:v>
      </x:c>
      <x:c r="D13" s="1" t="str">
        <x:v>sale</x:v>
      </x:c>
      <x:c r="E13" s="1" t="str">
        <x:v>completed</x:v>
      </x:c>
      <x:c r="F13" s="1" t="str">
        <x:v>POUCH</x:v>
      </x:c>
      <x:c r="G13" s="1" t="str">
        <x:v>Canvas pouch</x:v>
      </x:c>
      <x:c r="H13" s="1" t="str">
        <x:v>marketplace</x:v>
      </x:c>
      <x:c r="I13" s="8" t="n">
        <x:v>2</x:v>
      </x:c>
      <x:c r="J13" s="9" t="n">
        <x:v>36</x:v>
      </x:c>
      <x:c r="K13" s="9" t="n">
        <x:v>0</x:v>
      </x:c>
      <x:c r="L13" s="9" t="n">
        <x:v>0</x:v>
      </x:c>
      <x:c r="M13" s="9" t="n">
        <x:v>14</x:v>
      </x:c>
      <x:c r="N13" s="9" t="n">
        <x:v>4.68</x:v>
      </x:c>
      <x:c r="O13" s="9" t="n">
        <x:v>4.5</x:v>
      </x:c>
      <x:c r="P13" s="9" t="n">
        <x:f>J13-K13-L13</x:f>
        <x:v>36</x:v>
      </x:c>
      <x:c r="Q13" s="9" t="n">
        <x:f>IF(ISNUMBER(M13),P13-M13-N13-O13,"")</x:f>
        <x:v>12.82</x:v>
      </x:c>
      <x:c r="R13" s="1" t="str">
        <x:f>IF(ISNUMBER(M13),"Complete","Cost missing")</x:f>
        <x:v>Complete</x:v>
      </x:c>
    </x:row>
    <x:row r="14" ht="24" customHeight="1">
      <x:c r="A14" s="1" t="str">
        <x:v>S013</x:v>
      </x:c>
      <x:c r="B14" s="1" t="str">
        <x:v>O1013</x:v>
      </x:c>
      <x:c r="C14" s="7" t="d">
        <x:v>2026-09-17T12:00:00.000Z</x:v>
      </x:c>
      <x:c r="D14" s="1" t="str">
        <x:v>sale</x:v>
      </x:c>
      <x:c r="E14" s="1" t="str">
        <x:v>completed</x:v>
      </x:c>
      <x:c r="F14" s="1" t="str">
        <x:v>PAD</x:v>
      </x:c>
      <x:c r="G14" s="1" t="str">
        <x:v>Desk pad</x:v>
      </x:c>
      <x:c r="H14" s="1" t="str">
        <x:v>website</x:v>
      </x:c>
      <x:c r="I14" s="8" t="n">
        <x:v>3</x:v>
      </x:c>
      <x:c r="J14" s="9" t="n">
        <x:v>96</x:v>
      </x:c>
      <x:c r="K14" s="9" t="n">
        <x:v>6</x:v>
      </x:c>
      <x:c r="L14" s="9" t="n">
        <x:v>0</x:v>
      </x:c>
      <x:c r="M14" s="9" t="n">
        <x:v>36</x:v>
      </x:c>
      <x:c r="N14" s="9" t="n">
        <x:v>3</x:v>
      </x:c>
      <x:c r="O14" s="9" t="n">
        <x:v>6</x:v>
      </x:c>
      <x:c r="P14" s="9" t="n">
        <x:f>J14-K14-L14</x:f>
        <x:v>90</x:v>
      </x:c>
      <x:c r="Q14" s="9" t="n">
        <x:f>IF(ISNUMBER(M14),P14-M14-N14-O14,"")</x:f>
        <x:v>45</x:v>
      </x:c>
      <x:c r="R14" s="1" t="str">
        <x:f>IF(ISNUMBER(M14),"Complete","Cost missing")</x:f>
        <x:v>Complete</x:v>
      </x:c>
    </x:row>
    <x:row r="15" ht="24" customHeight="1">
      <x:c r="A15" s="1" t="str">
        <x:v>S014</x:v>
      </x:c>
      <x:c r="B15" s="1" t="str">
        <x:v>O1014</x:v>
      </x:c>
      <x:c r="C15" s="7" t="d">
        <x:v>2026-09-18T12:00:00.000Z</x:v>
      </x:c>
      <x:c r="D15" s="1" t="str">
        <x:v>sale</x:v>
      </x:c>
      <x:c r="E15" s="1" t="str">
        <x:v>completed</x:v>
      </x:c>
      <x:c r="F15" s="1" t="str">
        <x:v>POUCH</x:v>
      </x:c>
      <x:c r="G15" s="1" t="str">
        <x:v>Canvas pouch</x:v>
      </x:c>
      <x:c r="H15" s="1" t="str">
        <x:v>website</x:v>
      </x:c>
      <x:c r="I15" s="8" t="n">
        <x:v>2</x:v>
      </x:c>
      <x:c r="J15" s="9" t="n">
        <x:v>36</x:v>
      </x:c>
      <x:c r="K15" s="9" t="n">
        <x:v>0</x:v>
      </x:c>
      <x:c r="L15" s="9" t="n">
        <x:v>0</x:v>
      </x:c>
      <x:c r="M15" s="9" t="n">
        <x:v>14</x:v>
      </x:c>
      <x:c r="N15" s="9" t="n">
        <x:v>1.38</x:v>
      </x:c>
      <x:c r="O15" s="9" t="n">
        <x:v>4</x:v>
      </x:c>
      <x:c r="P15" s="9" t="n">
        <x:f>J15-K15-L15</x:f>
        <x:v>36</x:v>
      </x:c>
      <x:c r="Q15" s="9" t="n">
        <x:f>IF(ISNUMBER(M15),P15-M15-N15-O15,"")</x:f>
        <x:v>16.62</x:v>
      </x:c>
      <x:c r="R15" s="1" t="str">
        <x:f>IF(ISNUMBER(M15),"Complete","Cost missing")</x:f>
        <x:v>Complete</x:v>
      </x:c>
    </x:row>
    <x:row r="16" ht="24" customHeight="1">
      <x:c r="A16" s="1" t="str">
        <x:v>S015</x:v>
      </x:c>
      <x:c r="B16" s="1" t="str">
        <x:v>O1015</x:v>
      </x:c>
      <x:c r="C16" s="7" t="d">
        <x:v>2026-09-20T12:00:00.000Z</x:v>
      </x:c>
      <x:c r="D16" s="1" t="str">
        <x:v>sale</x:v>
      </x:c>
      <x:c r="E16" s="1" t="str">
        <x:v>completed</x:v>
      </x:c>
      <x:c r="F16" s="1" t="str">
        <x:v>PAD</x:v>
      </x:c>
      <x:c r="G16" s="1" t="str">
        <x:v>Desk pad</x:v>
      </x:c>
      <x:c r="H16" s="1" t="str">
        <x:v>marketplace</x:v>
      </x:c>
      <x:c r="I16" s="8" t="n">
        <x:v>1</x:v>
      </x:c>
      <x:c r="J16" s="9" t="n">
        <x:v>32</x:v>
      </x:c>
      <x:c r="K16" s="9" t="n">
        <x:v>0</x:v>
      </x:c>
      <x:c r="L16" s="9" t="n">
        <x:v>0</x:v>
      </x:c>
      <x:c r="M16" s="10" t="n">
        <x:v>12</x:v>
      </x:c>
      <x:c r="N16" s="9" t="n">
        <x:v>4.16</x:v>
      </x:c>
      <x:c r="O16" s="9" t="n">
        <x:v>4.5</x:v>
      </x:c>
      <x:c r="P16" s="9" t="n">
        <x:f>J16-K16-L16</x:f>
        <x:v>32</x:v>
      </x:c>
      <x:c r="Q16" s="9" t="n">
        <x:f>IF(ISNUMBER(M16),P16-M16-N16-O16,"")</x:f>
        <x:v>11.34</x:v>
      </x:c>
      <x:c r="R16" s="1" t="str">
        <x:f>IF(ISNUMBER(M16),"Complete","Cost missing")</x:f>
        <x:v>Complete</x:v>
      </x:c>
    </x:row>
    <x:row r="17" ht="24" customHeight="1">
      <x:c r="A17" s="1" t="str">
        <x:v>S016</x:v>
      </x:c>
      <x:c r="B17" s="1" t="str">
        <x:v>O1016</x:v>
      </x:c>
      <x:c r="C17" s="7" t="d">
        <x:v>2026-09-21T12:00:00.000Z</x:v>
      </x:c>
      <x:c r="D17" s="1" t="str">
        <x:v>sale</x:v>
      </x:c>
      <x:c r="E17" s="1" t="str">
        <x:v>completed</x:v>
      </x:c>
      <x:c r="F17" s="1" t="str">
        <x:v>POUCH</x:v>
      </x:c>
      <x:c r="G17" s="1" t="str">
        <x:v>Canvas pouch</x:v>
      </x:c>
      <x:c r="H17" s="1" t="str">
        <x:v>marketplace</x:v>
      </x:c>
      <x:c r="I17" s="8" t="n">
        <x:v>1</x:v>
      </x:c>
      <x:c r="J17" s="9" t="n">
        <x:v>18</x:v>
      </x:c>
      <x:c r="K17" s="9" t="n">
        <x:v>2</x:v>
      </x:c>
      <x:c r="L17" s="9" t="n">
        <x:v>0</x:v>
      </x:c>
      <x:c r="M17" s="9" t="n">
        <x:v>7</x:v>
      </x:c>
      <x:c r="N17" s="9" t="n">
        <x:v>2.08</x:v>
      </x:c>
      <x:c r="O17" s="9" t="n">
        <x:v>4.5</x:v>
      </x:c>
      <x:c r="P17" s="9" t="n">
        <x:f>J17-K17-L17</x:f>
        <x:v>16</x:v>
      </x:c>
      <x:c r="Q17" s="9" t="n">
        <x:f>IF(ISNUMBER(M17),P17-M17-N17-O17,"")</x:f>
        <x:v>2.42</x:v>
      </x:c>
      <x:c r="R17" s="1" t="str">
        <x:f>IF(ISNUMBER(M17),"Complete","Cost missing")</x:f>
        <x:v>Complete</x:v>
      </x:c>
    </x:row>
    <x:row r="18" ht="24" customHeight="1">
      <x:c r="A18" s="1" t="str">
        <x:v>S017</x:v>
      </x:c>
      <x:c r="B18" s="1" t="str">
        <x:v>O1017</x:v>
      </x:c>
      <x:c r="C18" s="7" t="d">
        <x:v>2026-09-23T12:00:00.000Z</x:v>
      </x:c>
      <x:c r="D18" s="1" t="str">
        <x:v>sale</x:v>
      </x:c>
      <x:c r="E18" s="1" t="str">
        <x:v>completed</x:v>
      </x:c>
      <x:c r="F18" s="1" t="str">
        <x:v>PAD</x:v>
      </x:c>
      <x:c r="G18" s="1" t="str">
        <x:v>Desk pad</x:v>
      </x:c>
      <x:c r="H18" s="1" t="str">
        <x:v>website</x:v>
      </x:c>
      <x:c r="I18" s="8" t="n">
        <x:v>1</x:v>
      </x:c>
      <x:c r="J18" s="9" t="n">
        <x:v>32</x:v>
      </x:c>
      <x:c r="K18" s="9" t="n">
        <x:v>0</x:v>
      </x:c>
      <x:c r="L18" s="9" t="n">
        <x:v>0</x:v>
      </x:c>
      <x:c r="M18" s="9" t="n">
        <x:v>12</x:v>
      </x:c>
      <x:c r="N18" s="9" t="n">
        <x:v>1.26</x:v>
      </x:c>
      <x:c r="O18" s="9" t="n">
        <x:v>4</x:v>
      </x:c>
      <x:c r="P18" s="9" t="n">
        <x:f>J18-K18-L18</x:f>
        <x:v>32</x:v>
      </x:c>
      <x:c r="Q18" s="9" t="n">
        <x:f>IF(ISNUMBER(M18),P18-M18-N18-O18,"")</x:f>
        <x:v>14.739999999999998</x:v>
      </x:c>
      <x:c r="R18" s="1" t="str">
        <x:f>IF(ISNUMBER(M18),"Complete","Cost missing")</x:f>
        <x:v>Complete</x:v>
      </x:c>
    </x:row>
    <x:row r="19" ht="24" customHeight="1">
      <x:c r="A19" s="1" t="str">
        <x:v>S018</x:v>
      </x:c>
      <x:c r="B19" s="1" t="str">
        <x:v>O1018</x:v>
      </x:c>
      <x:c r="C19" s="7" t="d">
        <x:v>2026-09-25T12:00:00.000Z</x:v>
      </x:c>
      <x:c r="D19" s="1" t="str">
        <x:v>sale</x:v>
      </x:c>
      <x:c r="E19" s="1" t="str">
        <x:v>completed</x:v>
      </x:c>
      <x:c r="F19" s="1" t="str">
        <x:v>POUCH</x:v>
      </x:c>
      <x:c r="G19" s="1" t="str">
        <x:v>Canvas pouch</x:v>
      </x:c>
      <x:c r="H19" s="1" t="str">
        <x:v>website</x:v>
      </x:c>
      <x:c r="I19" s="8" t="n">
        <x:v>1</x:v>
      </x:c>
      <x:c r="J19" s="9" t="n">
        <x:v>18</x:v>
      </x:c>
      <x:c r="K19" s="9" t="n">
        <x:v>0</x:v>
      </x:c>
      <x:c r="L19" s="9" t="n">
        <x:v>0</x:v>
      </x:c>
      <x:c r="M19" s="9" t="n">
        <x:v>7</x:v>
      </x:c>
      <x:c r="N19" s="9" t="n">
        <x:v>0.84</x:v>
      </x:c>
      <x:c r="O19" s="9" t="n">
        <x:v>4</x:v>
      </x:c>
      <x:c r="P19" s="9" t="n">
        <x:f>J19-K19-L19</x:f>
        <x:v>18</x:v>
      </x:c>
      <x:c r="Q19" s="9" t="n">
        <x:f>IF(ISNUMBER(M19),P19-M19-N19-O19,"")</x:f>
        <x:v>6.16</x:v>
      </x:c>
      <x:c r="R19" s="1" t="str">
        <x:f>IF(ISNUMBER(M19),"Complete","Cost missing")</x:f>
        <x:v>Complete</x:v>
      </x:c>
    </x:row>
    <x:row r="20" ht="24" customHeight="1">
      <x:c r="A20" s="1" t="str">
        <x:v>S019</x:v>
      </x:c>
      <x:c r="B20" s="1" t="str">
        <x:v>O1019</x:v>
      </x:c>
      <x:c r="C20" s="7" t="d">
        <x:v>2026-09-27T12:00:00.000Z</x:v>
      </x:c>
      <x:c r="D20" s="1" t="str">
        <x:v>sale</x:v>
      </x:c>
      <x:c r="E20" s="1" t="str">
        <x:v>completed</x:v>
      </x:c>
      <x:c r="F20" s="1" t="str">
        <x:v>PAD</x:v>
      </x:c>
      <x:c r="G20" s="1" t="str">
        <x:v>Desk pad</x:v>
      </x:c>
      <x:c r="H20" s="1" t="str">
        <x:v>marketplace</x:v>
      </x:c>
      <x:c r="I20" s="8" t="n">
        <x:v>2</x:v>
      </x:c>
      <x:c r="J20" s="9" t="n">
        <x:v>64</x:v>
      </x:c>
      <x:c r="K20" s="9" t="n">
        <x:v>4</x:v>
      </x:c>
      <x:c r="L20" s="9" t="n">
        <x:v>0</x:v>
      </x:c>
      <x:c r="M20" s="9" t="n">
        <x:v>24</x:v>
      </x:c>
      <x:c r="N20" s="9" t="n">
        <x:v>7.8</x:v>
      </x:c>
      <x:c r="O20" s="9" t="n">
        <x:v>5.5</x:v>
      </x:c>
      <x:c r="P20" s="9" t="n">
        <x:f>J20-K20-L20</x:f>
        <x:v>60</x:v>
      </x:c>
      <x:c r="Q20" s="9" t="n">
        <x:f>IF(ISNUMBER(M20),P20-M20-N20-O20,"")</x:f>
        <x:v>22.7</x:v>
      </x:c>
      <x:c r="R20" s="1" t="str">
        <x:f>IF(ISNUMBER(M20),"Complete","Cost missing")</x:f>
        <x:v>Complete</x:v>
      </x:c>
    </x:row>
    <x:row r="21" ht="24" customHeight="1">
      <x:c r="A21" s="1" t="str">
        <x:v>S020</x:v>
      </x:c>
      <x:c r="B21" s="1" t="str">
        <x:v>O1020</x:v>
      </x:c>
      <x:c r="C21" s="7" t="d">
        <x:v>2026-09-29T12:00:00.000Z</x:v>
      </x:c>
      <x:c r="D21" s="1" t="str">
        <x:v>sale</x:v>
      </x:c>
      <x:c r="E21" s="1" t="str">
        <x:v>completed</x:v>
      </x:c>
      <x:c r="F21" s="1" t="str">
        <x:v>POUCH</x:v>
      </x:c>
      <x:c r="G21" s="1" t="str">
        <x:v>Canvas pouch</x:v>
      </x:c>
      <x:c r="H21" s="1" t="str">
        <x:v>marketplace</x:v>
      </x:c>
      <x:c r="I21" s="8" t="n">
        <x:v>2</x:v>
      </x:c>
      <x:c r="J21" s="9" t="n">
        <x:v>36</x:v>
      </x:c>
      <x:c r="K21" s="9" t="n">
        <x:v>0</x:v>
      </x:c>
      <x:c r="L21" s="9" t="n">
        <x:v>0</x:v>
      </x:c>
      <x:c r="M21" s="9" t="n">
        <x:v>14</x:v>
      </x:c>
      <x:c r="N21" s="9" t="n">
        <x:v>4.68</x:v>
      </x:c>
      <x:c r="O21" s="9" t="n">
        <x:v>4.5</x:v>
      </x:c>
      <x:c r="P21" s="9" t="n">
        <x:f>J21-K21-L21</x:f>
        <x:v>36</x:v>
      </x:c>
      <x:c r="Q21" s="9" t="n">
        <x:f>IF(ISNUMBER(M21),P21-M21-N21-O21,"")</x:f>
        <x:v>12.82</x:v>
      </x:c>
      <x:c r="R21" s="1" t="str">
        <x:f>IF(ISNUMBER(M21),"Complete","Cost missing")</x:f>
        <x:v>Complete</x:v>
      </x:c>
    </x:row>
    <x:row r="22" ht="24" customHeight="1">
      <x:c r="A22" s="1" t="str">
        <x:v>R001</x:v>
      </x:c>
      <x:c r="B22" s="1" t="str">
        <x:v>O1003</x:v>
      </x:c>
      <x:c r="C22" s="7" t="d">
        <x:v>2026-09-09T12:00:00.000Z</x:v>
      </x:c>
      <x:c r="D22" s="1" t="str">
        <x:v>refund</x:v>
      </x:c>
      <x:c r="E22" s="1" t="str">
        <x:v>completed</x:v>
      </x:c>
      <x:c r="F22" s="1" t="str">
        <x:v>PAD</x:v>
      </x:c>
      <x:c r="G22" s="1" t="str">
        <x:v>Desk pad</x:v>
      </x:c>
      <x:c r="H22" s="1" t="str">
        <x:v>marketplace</x:v>
      </x:c>
      <x:c r="I22" s="8" t="n">
        <x:v>0</x:v>
      </x:c>
      <x:c r="J22" s="9" t="n">
        <x:v>0</x:v>
      </x:c>
      <x:c r="K22" s="9" t="n">
        <x:v>0</x:v>
      </x:c>
      <x:c r="L22" s="9" t="n">
        <x:v>32</x:v>
      </x:c>
      <x:c r="M22" s="9" t="n">
        <x:v>0</x:v>
      </x:c>
      <x:c r="N22" s="9" t="n">
        <x:v>0</x:v>
      </x:c>
      <x:c r="O22" s="9" t="n">
        <x:v>0</x:v>
      </x:c>
      <x:c r="P22" s="9" t="n">
        <x:f>J22-K22-L22</x:f>
        <x:v>-32</x:v>
      </x:c>
      <x:c r="Q22" s="9" t="n">
        <x:f>IF(ISNUMBER(M22),P22-M22-N22-O22,"")</x:f>
        <x:v>-32</x:v>
      </x:c>
      <x:c r="R22" s="1" t="str">
        <x:f>IF(ISNUMBER(M22),"Complete","Cost missing")</x:f>
        <x:v>Complete</x:v>
      </x:c>
    </x:row>
    <x:row r="23" ht="24" customHeight="1">
      <x:c r="A23" s="1" t="str">
        <x:v>R002</x:v>
      </x:c>
      <x:c r="B23" s="1" t="str">
        <x:v>O1008</x:v>
      </x:c>
      <x:c r="C23" s="7" t="d">
        <x:v>2026-09-16T12:00:00.000Z</x:v>
      </x:c>
      <x:c r="D23" s="1" t="str">
        <x:v>refund</x:v>
      </x:c>
      <x:c r="E23" s="1" t="str">
        <x:v>completed</x:v>
      </x:c>
      <x:c r="F23" s="1" t="str">
        <x:v>POUCH</x:v>
      </x:c>
      <x:c r="G23" s="1" t="str">
        <x:v>Canvas pouch</x:v>
      </x:c>
      <x:c r="H23" s="1" t="str">
        <x:v>marketplace</x:v>
      </x:c>
      <x:c r="I23" s="8" t="n">
        <x:v>0</x:v>
      </x:c>
      <x:c r="J23" s="9" t="n">
        <x:v>0</x:v>
      </x:c>
      <x:c r="K23" s="9" t="n">
        <x:v>0</x:v>
      </x:c>
      <x:c r="L23" s="9" t="n">
        <x:v>18</x:v>
      </x:c>
      <x:c r="M23" s="9" t="n">
        <x:v>0</x:v>
      </x:c>
      <x:c r="N23" s="9" t="n">
        <x:v>0</x:v>
      </x:c>
      <x:c r="O23" s="9" t="n">
        <x:v>0</x:v>
      </x:c>
      <x:c r="P23" s="9" t="n">
        <x:f>J23-K23-L23</x:f>
        <x:v>-18</x:v>
      </x:c>
      <x:c r="Q23" s="9" t="n">
        <x:f>IF(ISNUMBER(M23),P23-M23-N23-O23,"")</x:f>
        <x:v>-18</x:v>
      </x:c>
      <x:c r="R23" s="1" t="str">
        <x:f>IF(ISNUMBER(M23),"Complete","Cost missing")</x:f>
        <x:v>Complete</x:v>
      </x:c>
    </x:row>
    <x:row r="24" ht="24" customHeight="1">
      <x:c r="A24" s="1" t="str">
        <x:v>R003</x:v>
      </x:c>
      <x:c r="B24" s="1" t="str">
        <x:v>O1010</x:v>
      </x:c>
      <x:c r="C24" s="7" t="d">
        <x:v>2026-09-30T12:00:00.000Z</x:v>
      </x:c>
      <x:c r="D24" s="1" t="str">
        <x:v>refund</x:v>
      </x:c>
      <x:c r="E24" s="1" t="str">
        <x:v>completed</x:v>
      </x:c>
      <x:c r="F24" s="1" t="str">
        <x:v>POUCH</x:v>
      </x:c>
      <x:c r="G24" s="1" t="str">
        <x:v>Canvas pouch</x:v>
      </x:c>
      <x:c r="H24" s="1" t="str">
        <x:v>website</x:v>
      </x:c>
      <x:c r="I24" s="8" t="n">
        <x:v>0</x:v>
      </x:c>
      <x:c r="J24" s="9" t="n">
        <x:v>0</x:v>
      </x:c>
      <x:c r="K24" s="9" t="n">
        <x:v>0</x:v>
      </x:c>
      <x:c r="L24" s="9" t="n">
        <x:v>18</x:v>
      </x:c>
      <x:c r="M24" s="9" t="n">
        <x:v>0</x:v>
      </x:c>
      <x:c r="N24" s="9" t="n">
        <x:v>0</x:v>
      </x:c>
      <x:c r="O24" s="9" t="n">
        <x:v>0</x:v>
      </x:c>
      <x:c r="P24" s="9" t="n">
        <x:f>J24-K24-L24</x:f>
        <x:v>-18</x:v>
      </x:c>
      <x:c r="Q24" s="9" t="n">
        <x:f>IF(ISNUMBER(M24),P24-M24-N24-O24,"")</x:f>
        <x:v>-18</x:v>
      </x:c>
      <x:c r="R24" s="1" t="str">
        <x:f>IF(ISNUMBER(M24),"Complete","Cost missing")</x:f>
        <x:v>Complete</x:v>
      </x:c>
    </x:row>
    <x:row r="27">
      <x:c r="P27" t="str">
        <x:v>Net sales = gross less discounts and refunds.</x:v>
      </x:c>
    </x:row>
    <x:row r="28">
      <x:c r="P28" t="str">
        <x:v>Contribution also subtracts item cost, fees and shipping.</x:v>
      </x:c>
    </x:row>
  </x:sheetData>
  <x:conditionalFormatting sqref="R2:R24">
    <x:cfRule type="containsText" dxfId="0" priority="1" operator="containsText" text="Cost missing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20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</x:cols>
  <x:sheetData>
    <x:row r="1" ht="34" customHeight="1">
      <x:c r="A1" s="6" t="str">
        <x:v>event_id</x:v>
      </x:c>
      <x:c r="B1" s="6" t="str">
        <x:v>order_id</x:v>
      </x:c>
      <x:c r="C1" s="6" t="str">
        <x:v>event_date</x:v>
      </x:c>
      <x:c r="D1" s="6" t="str">
        <x:v>event_type</x:v>
      </x:c>
      <x:c r="E1" s="6" t="str">
        <x:v>order_status</x:v>
      </x:c>
      <x:c r="F1" s="6" t="str">
        <x:v>product_sku</x:v>
      </x:c>
      <x:c r="G1" s="6" t="str">
        <x:v>product_name</x:v>
      </x:c>
      <x:c r="H1" s="6" t="str">
        <x:v>channel</x:v>
      </x:c>
      <x:c r="I1" s="6" t="str">
        <x:v>quantity</x:v>
      </x:c>
      <x:c r="J1" s="6" t="str">
        <x:v>gross_sales_usd</x:v>
      </x:c>
      <x:c r="K1" s="6" t="str">
        <x:v>discounts_usd</x:v>
      </x:c>
      <x:c r="L1" s="6" t="str">
        <x:v>refunds_usd</x:v>
      </x:c>
      <x:c r="M1" s="6" t="str">
        <x:v>cogs_usd</x:v>
      </x:c>
      <x:c r="N1" s="6" t="str">
        <x:v>payment_fees_usd</x:v>
      </x:c>
      <x:c r="O1" s="6" t="str">
        <x:v>shipping_cost_usd</x:v>
      </x:c>
    </x:row>
    <x:row r="2" ht="24" customHeight="1">
      <x:c r="A2" s="1" t="str">
        <x:v>S001</x:v>
      </x:c>
      <x:c r="B2" s="1" t="str">
        <x:v>O1001</x:v>
      </x:c>
      <x:c r="C2" s="7" t="d">
        <x:v>2026-09-01T12:00:00.000Z</x:v>
      </x:c>
      <x:c r="D2" s="1" t="str">
        <x:v>sale</x:v>
      </x:c>
      <x:c r="E2" s="1" t="str">
        <x:v>completed</x:v>
      </x:c>
      <x:c r="F2" s="1" t="str">
        <x:v>PAD</x:v>
      </x:c>
      <x:c r="G2" s="1" t="str">
        <x:v>Desk pad</x:v>
      </x:c>
      <x:c r="H2" s="1" t="str">
        <x:v>website</x:v>
      </x:c>
      <x:c r="I2" s="8" t="n">
        <x:v>1</x:v>
      </x:c>
      <x:c r="J2" s="9" t="n">
        <x:v>32</x:v>
      </x:c>
      <x:c r="K2" s="9" t="n">
        <x:v>0</x:v>
      </x:c>
      <x:c r="L2" s="9" t="n">
        <x:v>0</x:v>
      </x:c>
      <x:c r="M2" s="9" t="n">
        <x:v>12</x:v>
      </x:c>
      <x:c r="N2" s="9" t="n">
        <x:v>1.26</x:v>
      </x:c>
      <x:c r="O2" s="9" t="n">
        <x:v>4</x:v>
      </x:c>
    </x:row>
    <x:row r="3" ht="24" customHeight="1">
      <x:c r="A3" s="1" t="str">
        <x:v>S002</x:v>
      </x:c>
      <x:c r="B3" s="1" t="str">
        <x:v>O1002</x:v>
      </x:c>
      <x:c r="C3" s="7" t="d">
        <x:v>2026-09-02T12:00:00.000Z</x:v>
      </x:c>
      <x:c r="D3" s="1" t="str">
        <x:v>sale</x:v>
      </x:c>
      <x:c r="E3" s="1" t="str">
        <x:v>completed</x:v>
      </x:c>
      <x:c r="F3" s="1" t="str">
        <x:v>POUCH</x:v>
      </x:c>
      <x:c r="G3" s="1" t="str">
        <x:v>Canvas pouch</x:v>
      </x:c>
      <x:c r="H3" s="1" t="str">
        <x:v>website</x:v>
      </x:c>
      <x:c r="I3" s="8" t="n">
        <x:v>2</x:v>
      </x:c>
      <x:c r="J3" s="9" t="n">
        <x:v>36</x:v>
      </x:c>
      <x:c r="K3" s="9" t="n">
        <x:v>4</x:v>
      </x:c>
      <x:c r="L3" s="9" t="n">
        <x:v>0</x:v>
      </x:c>
      <x:c r="M3" s="9" t="n">
        <x:v>14</x:v>
      </x:c>
      <x:c r="N3" s="9" t="n">
        <x:v>1.26</x:v>
      </x:c>
      <x:c r="O3" s="9" t="n">
        <x:v>4</x:v>
      </x:c>
    </x:row>
    <x:row r="4" ht="24" customHeight="1">
      <x:c r="A4" s="1" t="str">
        <x:v>S003</x:v>
      </x:c>
      <x:c r="B4" s="1" t="str">
        <x:v>O1003</x:v>
      </x:c>
      <x:c r="C4" s="7" t="d">
        <x:v>2026-09-03T12:00:00.000Z</x:v>
      </x:c>
      <x:c r="D4" s="1" t="str">
        <x:v>sale</x:v>
      </x:c>
      <x:c r="E4" s="1" t="str">
        <x:v>completed</x:v>
      </x:c>
      <x:c r="F4" s="1" t="str">
        <x:v>PAD</x:v>
      </x:c>
      <x:c r="G4" s="1" t="str">
        <x:v>Desk pad</x:v>
      </x:c>
      <x:c r="H4" s="1" t="str">
        <x:v>marketplace</x:v>
      </x:c>
      <x:c r="I4" s="8" t="n">
        <x:v>1</x:v>
      </x:c>
      <x:c r="J4" s="9" t="n">
        <x:v>32</x:v>
      </x:c>
      <x:c r="K4" s="9" t="n">
        <x:v>0</x:v>
      </x:c>
      <x:c r="L4" s="9" t="n">
        <x:v>0</x:v>
      </x:c>
      <x:c r="M4" s="9" t="n">
        <x:v>12</x:v>
      </x:c>
      <x:c r="N4" s="9" t="n">
        <x:v>4.16</x:v>
      </x:c>
      <x:c r="O4" s="9" t="n">
        <x:v>4.5</x:v>
      </x:c>
    </x:row>
    <x:row r="5" ht="24" customHeight="1">
      <x:c r="A5" s="1" t="str">
        <x:v>S004</x:v>
      </x:c>
      <x:c r="B5" s="1" t="str">
        <x:v>O1004</x:v>
      </x:c>
      <x:c r="C5" s="7" t="d">
        <x:v>2026-09-04T12:00:00.000Z</x:v>
      </x:c>
      <x:c r="D5" s="1" t="str">
        <x:v>sale</x:v>
      </x:c>
      <x:c r="E5" s="1" t="str">
        <x:v>completed</x:v>
      </x:c>
      <x:c r="F5" s="1" t="str">
        <x:v>POUCH</x:v>
      </x:c>
      <x:c r="G5" s="1" t="str">
        <x:v>Canvas pouch</x:v>
      </x:c>
      <x:c r="H5" s="1" t="str">
        <x:v>marketplace</x:v>
      </x:c>
      <x:c r="I5" s="8" t="n">
        <x:v>1</x:v>
      </x:c>
      <x:c r="J5" s="9" t="n">
        <x:v>18</x:v>
      </x:c>
      <x:c r="K5" s="9" t="n">
        <x:v>0</x:v>
      </x:c>
      <x:c r="L5" s="9" t="n">
        <x:v>0</x:v>
      </x:c>
      <x:c r="M5" s="9" t="n">
        <x:v>7</x:v>
      </x:c>
      <x:c r="N5" s="9" t="n">
        <x:v>2.34</x:v>
      </x:c>
      <x:c r="O5" s="9" t="n">
        <x:v>4.5</x:v>
      </x:c>
    </x:row>
    <x:row r="6" ht="24" customHeight="1">
      <x:c r="A6" s="1" t="str">
        <x:v>S005</x:v>
      </x:c>
      <x:c r="B6" s="1" t="str">
        <x:v>O1005</x:v>
      </x:c>
      <x:c r="C6" s="7" t="d">
        <x:v>2026-09-05T12:00:00.000Z</x:v>
      </x:c>
      <x:c r="D6" s="1" t="str">
        <x:v>sale</x:v>
      </x:c>
      <x:c r="E6" s="1" t="str">
        <x:v>completed</x:v>
      </x:c>
      <x:c r="F6" s="1" t="str">
        <x:v>PAD</x:v>
      </x:c>
      <x:c r="G6" s="1" t="str">
        <x:v>Desk pad</x:v>
      </x:c>
      <x:c r="H6" s="1" t="str">
        <x:v>Website </x:v>
      </x:c>
      <x:c r="I6" s="8" t="n">
        <x:v>2</x:v>
      </x:c>
      <x:c r="J6" s="9" t="n">
        <x:v>64</x:v>
      </x:c>
      <x:c r="K6" s="9" t="n">
        <x:v>8</x:v>
      </x:c>
      <x:c r="L6" s="9" t="n">
        <x:v>0</x:v>
      </x:c>
      <x:c r="M6" s="9" t="n">
        <x:v>24</x:v>
      </x:c>
      <x:c r="N6" s="9" t="n">
        <x:v>1.98</x:v>
      </x:c>
      <x:c r="O6" s="9" t="n">
        <x:v>5</x:v>
      </x:c>
    </x:row>
    <x:row r="7" ht="24" customHeight="1">
      <x:c r="A7" s="1" t="str">
        <x:v>S006</x:v>
      </x:c>
      <x:c r="B7" s="1" t="str">
        <x:v>O1006</x:v>
      </x:c>
      <x:c r="C7" s="7" t="d">
        <x:v>2026-09-07T12:00:00.000Z</x:v>
      </x:c>
      <x:c r="D7" s="1" t="str">
        <x:v>sale</x:v>
      </x:c>
      <x:c r="E7" s="1" t="str">
        <x:v>completed</x:v>
      </x:c>
      <x:c r="F7" s="1" t="str">
        <x:v>POUCH</x:v>
      </x:c>
      <x:c r="G7" s="1" t="str">
        <x:v>Canvas pouch</x:v>
      </x:c>
      <x:c r="H7" s="1" t="str">
        <x:v>website</x:v>
      </x:c>
      <x:c r="I7" s="8" t="n">
        <x:v>1</x:v>
      </x:c>
      <x:c r="J7" s="9" t="n">
        <x:v>18</x:v>
      </x:c>
      <x:c r="K7" s="9" t="n">
        <x:v>0</x:v>
      </x:c>
      <x:c r="L7" s="9" t="n">
        <x:v>0</x:v>
      </x:c>
      <x:c r="M7" s="9" t="n">
        <x:v>7</x:v>
      </x:c>
      <x:c r="N7" s="9" t="n">
        <x:v>0.84</x:v>
      </x:c>
      <x:c r="O7" s="9" t="n">
        <x:v>4</x:v>
      </x:c>
    </x:row>
    <x:row r="8" ht="24" customHeight="1">
      <x:c r="A8" s="1" t="str">
        <x:v>S007</x:v>
      </x:c>
      <x:c r="B8" s="1" t="str">
        <x:v>O1007</x:v>
      </x:c>
      <x:c r="C8" s="7" t="d">
        <x:v>2026-09-08T12:00:00.000Z</x:v>
      </x:c>
      <x:c r="D8" s="1" t="str">
        <x:v>sale</x:v>
      </x:c>
      <x:c r="E8" s="1" t="str">
        <x:v>completed</x:v>
      </x:c>
      <x:c r="F8" s="1" t="str">
        <x:v>PAD</x:v>
      </x:c>
      <x:c r="G8" s="1" t="str">
        <x:v>Desk pad</x:v>
      </x:c>
      <x:c r="H8" s="1" t="str">
        <x:v>marketplace</x:v>
      </x:c>
      <x:c r="I8" s="8" t="n">
        <x:v>2</x:v>
      </x:c>
      <x:c r="J8" s="9" t="n">
        <x:v>64</x:v>
      </x:c>
      <x:c r="K8" s="9" t="n">
        <x:v>0</x:v>
      </x:c>
      <x:c r="L8" s="9" t="n">
        <x:v>0</x:v>
      </x:c>
      <x:c r="M8" s="9" t="n">
        <x:v>24</x:v>
      </x:c>
      <x:c r="N8" s="9" t="n">
        <x:v>8.32</x:v>
      </x:c>
      <x:c r="O8" s="9" t="n">
        <x:v>5.5</x:v>
      </x:c>
    </x:row>
    <x:row r="9" ht="24" customHeight="1">
      <x:c r="A9" s="1" t="str">
        <x:v>S008</x:v>
      </x:c>
      <x:c r="B9" s="1" t="str">
        <x:v>O1008</x:v>
      </x:c>
      <x:c r="C9" s="7" t="d">
        <x:v>2026-09-10T12:00:00.000Z</x:v>
      </x:c>
      <x:c r="D9" s="1" t="str">
        <x:v>sale</x:v>
      </x:c>
      <x:c r="E9" s="1" t="str">
        <x:v>completed</x:v>
      </x:c>
      <x:c r="F9" s="1" t="str">
        <x:v>POUCH</x:v>
      </x:c>
      <x:c r="G9" s="1" t="str">
        <x:v>Canvas pouch</x:v>
      </x:c>
      <x:c r="H9" s="1" t="str">
        <x:v>MARKETPLACE</x:v>
      </x:c>
      <x:c r="I9" s="8" t="n">
        <x:v>3</x:v>
      </x:c>
      <x:c r="J9" s="9" t="n">
        <x:v>54</x:v>
      </x:c>
      <x:c r="K9" s="9" t="n">
        <x:v>6</x:v>
      </x:c>
      <x:c r="L9" s="9" t="n">
        <x:v>0</x:v>
      </x:c>
      <x:c r="M9" s="9" t="n">
        <x:v>21</x:v>
      </x:c>
      <x:c r="N9" s="9" t="n">
        <x:v>6.24</x:v>
      </x:c>
      <x:c r="O9" s="9" t="n">
        <x:v>5.5</x:v>
      </x:c>
    </x:row>
    <x:row r="10" ht="24" customHeight="1">
      <x:c r="A10" s="1" t="str">
        <x:v>S009</x:v>
      </x:c>
      <x:c r="B10" s="1" t="str">
        <x:v>O1009</x:v>
      </x:c>
      <x:c r="C10" s="7" t="d">
        <x:v>2026-09-11T12:00:00.000Z</x:v>
      </x:c>
      <x:c r="D10" s="1" t="str">
        <x:v>sale</x:v>
      </x:c>
      <x:c r="E10" s="1" t="str">
        <x:v>completed</x:v>
      </x:c>
      <x:c r="F10" s="1" t="str">
        <x:v>PAD</x:v>
      </x:c>
      <x:c r="G10" s="1" t="str">
        <x:v>Desk pad</x:v>
      </x:c>
      <x:c r="H10" s="1" t="str">
        <x:v>website</x:v>
      </x:c>
      <x:c r="I10" s="8" t="n">
        <x:v>1</x:v>
      </x:c>
      <x:c r="J10" s="9" t="n">
        <x:v>32</x:v>
      </x:c>
      <x:c r="K10" s="9" t="n">
        <x:v>0</x:v>
      </x:c>
      <x:c r="L10" s="9" t="n">
        <x:v>0</x:v>
      </x:c>
      <x:c r="M10" s="9" t="n">
        <x:v>12</x:v>
      </x:c>
      <x:c r="N10" s="9" t="n">
        <x:v>1.26</x:v>
      </x:c>
      <x:c r="O10" s="9" t="n">
        <x:v>4</x:v>
      </x:c>
    </x:row>
    <x:row r="11" ht="24" customHeight="1">
      <x:c r="A11" s="1" t="str">
        <x:v>S010</x:v>
      </x:c>
      <x:c r="B11" s="1" t="str">
        <x:v>O1010</x:v>
      </x:c>
      <x:c r="C11" s="7" t="d">
        <x:v>2026-09-12T12:00:00.000Z</x:v>
      </x:c>
      <x:c r="D11" s="1" t="str">
        <x:v>sale</x:v>
      </x:c>
      <x:c r="E11" s="1" t="str">
        <x:v>completed</x:v>
      </x:c>
      <x:c r="F11" s="1" t="str">
        <x:v>POUCH</x:v>
      </x:c>
      <x:c r="G11" s="1" t="str">
        <x:v>Canvas pouch</x:v>
      </x:c>
      <x:c r="H11" s="1" t="str">
        <x:v>website</x:v>
      </x:c>
      <x:c r="I11" s="8" t="n">
        <x:v>3</x:v>
      </x:c>
      <x:c r="J11" s="9" t="n">
        <x:v>54</x:v>
      </x:c>
      <x:c r="K11" s="9" t="n">
        <x:v>0</x:v>
      </x:c>
      <x:c r="L11" s="9" t="n">
        <x:v>0</x:v>
      </x:c>
      <x:c r="M11" s="9" t="n">
        <x:v>21</x:v>
      </x:c>
      <x:c r="N11" s="9" t="n">
        <x:v>1.92</x:v>
      </x:c>
      <x:c r="O11" s="9" t="n">
        <x:v>5</x:v>
      </x:c>
    </x:row>
    <x:row r="12" ht="24" customHeight="1">
      <x:c r="A12" s="1" t="str">
        <x:v>S011</x:v>
      </x:c>
      <x:c r="B12" s="1" t="str">
        <x:v>O1011</x:v>
      </x:c>
      <x:c r="C12" s="7" t="d">
        <x:v>2026-09-14T12:00:00.000Z</x:v>
      </x:c>
      <x:c r="D12" s="1" t="str">
        <x:v>sale</x:v>
      </x:c>
      <x:c r="E12" s="1" t="str">
        <x:v>completed</x:v>
      </x:c>
      <x:c r="F12" s="1" t="str">
        <x:v>PAD</x:v>
      </x:c>
      <x:c r="G12" s="1" t="str">
        <x:v>Desk pad</x:v>
      </x:c>
      <x:c r="H12" s="1" t="str">
        <x:v>marketplace</x:v>
      </x:c>
      <x:c r="I12" s="8" t="n">
        <x:v>1</x:v>
      </x:c>
      <x:c r="J12" s="9" t="n">
        <x:v>32</x:v>
      </x:c>
      <x:c r="K12" s="9" t="n">
        <x:v>4</x:v>
      </x:c>
      <x:c r="L12" s="9" t="n">
        <x:v>0</x:v>
      </x:c>
      <x:c r="M12" s="9" t="n">
        <x:v>12</x:v>
      </x:c>
      <x:c r="N12" s="9" t="n">
        <x:v>3.64</x:v>
      </x:c>
      <x:c r="O12" s="9" t="n">
        <x:v>4.5</x:v>
      </x:c>
    </x:row>
    <x:row r="13" ht="24" customHeight="1">
      <x:c r="A13" s="1" t="str">
        <x:v>S012</x:v>
      </x:c>
      <x:c r="B13" s="1" t="str">
        <x:v>O1012</x:v>
      </x:c>
      <x:c r="C13" s="7" t="d">
        <x:v>2026-09-15T12:00:00.000Z</x:v>
      </x:c>
      <x:c r="D13" s="1" t="str">
        <x:v>sale</x:v>
      </x:c>
      <x:c r="E13" s="1" t="str">
        <x:v>completed</x:v>
      </x:c>
      <x:c r="F13" s="1" t="str">
        <x:v>POUCH</x:v>
      </x:c>
      <x:c r="G13" s="1" t="str">
        <x:v>Canvas pouch</x:v>
      </x:c>
      <x:c r="H13" s="1" t="str">
        <x:v>marketplace</x:v>
      </x:c>
      <x:c r="I13" s="8" t="n">
        <x:v>2</x:v>
      </x:c>
      <x:c r="J13" s="9" t="n">
        <x:v>36</x:v>
      </x:c>
      <x:c r="K13" s="9" t="n">
        <x:v>0</x:v>
      </x:c>
      <x:c r="L13" s="9" t="n">
        <x:v>0</x:v>
      </x:c>
      <x:c r="M13" s="9" t="n">
        <x:v>14</x:v>
      </x:c>
      <x:c r="N13" s="9" t="n">
        <x:v>4.68</x:v>
      </x:c>
      <x:c r="O13" s="9" t="n">
        <x:v>4.5</x:v>
      </x:c>
    </x:row>
    <x:row r="14" ht="24" customHeight="1">
      <x:c r="A14" s="1" t="str">
        <x:v>S013</x:v>
      </x:c>
      <x:c r="B14" s="1" t="str">
        <x:v>O1013</x:v>
      </x:c>
      <x:c r="C14" s="7" t="d">
        <x:v>2026-09-17T12:00:00.000Z</x:v>
      </x:c>
      <x:c r="D14" s="1" t="str">
        <x:v>sale</x:v>
      </x:c>
      <x:c r="E14" s="1" t="str">
        <x:v>completed</x:v>
      </x:c>
      <x:c r="F14" s="1" t="str">
        <x:v>PAD</x:v>
      </x:c>
      <x:c r="G14" s="1" t="str">
        <x:v>Desk pad</x:v>
      </x:c>
      <x:c r="H14" s="1" t="str">
        <x:v>website</x:v>
      </x:c>
      <x:c r="I14" s="8" t="n">
        <x:v>3</x:v>
      </x:c>
      <x:c r="J14" s="9" t="n">
        <x:v>96</x:v>
      </x:c>
      <x:c r="K14" s="9" t="n">
        <x:v>6</x:v>
      </x:c>
      <x:c r="L14" s="9" t="n">
        <x:v>0</x:v>
      </x:c>
      <x:c r="M14" s="9" t="n">
        <x:v>36</x:v>
      </x:c>
      <x:c r="N14" s="9" t="n">
        <x:v>3</x:v>
      </x:c>
      <x:c r="O14" s="9" t="n">
        <x:v>6</x:v>
      </x:c>
    </x:row>
    <x:row r="15" ht="24" customHeight="1">
      <x:c r="A15" s="1" t="str">
        <x:v>S014</x:v>
      </x:c>
      <x:c r="B15" s="1" t="str">
        <x:v>O1014</x:v>
      </x:c>
      <x:c r="C15" s="7" t="d">
        <x:v>2026-09-18T12:00:00.000Z</x:v>
      </x:c>
      <x:c r="D15" s="1" t="str">
        <x:v>sale</x:v>
      </x:c>
      <x:c r="E15" s="1" t="str">
        <x:v>completed</x:v>
      </x:c>
      <x:c r="F15" s="1" t="str">
        <x:v>POUCH</x:v>
      </x:c>
      <x:c r="G15" s="1" t="str">
        <x:v>Canvas pouch</x:v>
      </x:c>
      <x:c r="H15" s="1" t="str">
        <x:v>website</x:v>
      </x:c>
      <x:c r="I15" s="8" t="n">
        <x:v>2</x:v>
      </x:c>
      <x:c r="J15" s="9" t="n">
        <x:v>36</x:v>
      </x:c>
      <x:c r="K15" s="9" t="n">
        <x:v>0</x:v>
      </x:c>
      <x:c r="L15" s="9" t="n">
        <x:v>0</x:v>
      </x:c>
      <x:c r="M15" s="9" t="n">
        <x:v>14</x:v>
      </x:c>
      <x:c r="N15" s="9" t="n">
        <x:v>1.38</x:v>
      </x:c>
      <x:c r="O15" s="9" t="n">
        <x:v>4</x:v>
      </x:c>
    </x:row>
    <x:row r="16" ht="24" customHeight="1">
      <x:c r="A16" s="1" t="str">
        <x:v>S015</x:v>
      </x:c>
      <x:c r="B16" s="1" t="str">
        <x:v>O1015</x:v>
      </x:c>
      <x:c r="C16" s="7" t="d">
        <x:v>2026-09-20T12:00:00.000Z</x:v>
      </x:c>
      <x:c r="D16" s="1" t="str">
        <x:v>sale</x:v>
      </x:c>
      <x:c r="E16" s="1" t="str">
        <x:v>completed</x:v>
      </x:c>
      <x:c r="F16" s="1" t="str">
        <x:v>PAD</x:v>
      </x:c>
      <x:c r="G16" s="1" t="str">
        <x:v>Desk pad</x:v>
      </x:c>
      <x:c r="H16" s="1" t="str">
        <x:v>marketplace</x:v>
      </x:c>
      <x:c r="I16" s="8" t="n">
        <x:v>1</x:v>
      </x:c>
      <x:c r="J16" s="9" t="n">
        <x:v>32</x:v>
      </x:c>
      <x:c r="K16" s="9" t="n">
        <x:v>0</x:v>
      </x:c>
      <x:c r="L16" s="9" t="n">
        <x:v>0</x:v>
      </x:c>
      <x:c r="M16" s="9"/>
      <x:c r="N16" s="9" t="n">
        <x:v>4.16</x:v>
      </x:c>
      <x:c r="O16" s="9" t="n">
        <x:v>4.5</x:v>
      </x:c>
    </x:row>
    <x:row r="17" ht="24" customHeight="1">
      <x:c r="A17" s="1" t="str">
        <x:v>S016</x:v>
      </x:c>
      <x:c r="B17" s="1" t="str">
        <x:v>O1016</x:v>
      </x:c>
      <x:c r="C17" s="7" t="d">
        <x:v>2026-09-21T12:00:00.000Z</x:v>
      </x:c>
      <x:c r="D17" s="1" t="str">
        <x:v>sale</x:v>
      </x:c>
      <x:c r="E17" s="1" t="str">
        <x:v>completed</x:v>
      </x:c>
      <x:c r="F17" s="1" t="str">
        <x:v>POUCH</x:v>
      </x:c>
      <x:c r="G17" s="1" t="str">
        <x:v>Canvas pouch</x:v>
      </x:c>
      <x:c r="H17" s="1" t="str">
        <x:v>marketplace</x:v>
      </x:c>
      <x:c r="I17" s="8" t="n">
        <x:v>1</x:v>
      </x:c>
      <x:c r="J17" s="9" t="n">
        <x:v>18</x:v>
      </x:c>
      <x:c r="K17" s="9" t="n">
        <x:v>2</x:v>
      </x:c>
      <x:c r="L17" s="9" t="n">
        <x:v>0</x:v>
      </x:c>
      <x:c r="M17" s="9" t="n">
        <x:v>7</x:v>
      </x:c>
      <x:c r="N17" s="9" t="n">
        <x:v>2.08</x:v>
      </x:c>
      <x:c r="O17" s="9" t="n">
        <x:v>4.5</x:v>
      </x:c>
    </x:row>
    <x:row r="18" ht="24" customHeight="1">
      <x:c r="A18" s="1" t="str">
        <x:v>S017</x:v>
      </x:c>
      <x:c r="B18" s="1" t="str">
        <x:v>O1017</x:v>
      </x:c>
      <x:c r="C18" s="7" t="d">
        <x:v>2026-09-23T12:00:00.000Z</x:v>
      </x:c>
      <x:c r="D18" s="1" t="str">
        <x:v>sale</x:v>
      </x:c>
      <x:c r="E18" s="1" t="str">
        <x:v>completed</x:v>
      </x:c>
      <x:c r="F18" s="1" t="str">
        <x:v>PAD</x:v>
      </x:c>
      <x:c r="G18" s="1" t="str">
        <x:v>Desk pad</x:v>
      </x:c>
      <x:c r="H18" s="1" t="str">
        <x:v> website</x:v>
      </x:c>
      <x:c r="I18" s="8" t="n">
        <x:v>1</x:v>
      </x:c>
      <x:c r="J18" s="9" t="n">
        <x:v>32</x:v>
      </x:c>
      <x:c r="K18" s="9" t="n">
        <x:v>0</x:v>
      </x:c>
      <x:c r="L18" s="9" t="n">
        <x:v>0</x:v>
      </x:c>
      <x:c r="M18" s="9" t="n">
        <x:v>12</x:v>
      </x:c>
      <x:c r="N18" s="9" t="n">
        <x:v>1.26</x:v>
      </x:c>
      <x:c r="O18" s="9" t="n">
        <x:v>4</x:v>
      </x:c>
    </x:row>
    <x:row r="19" ht="24" customHeight="1">
      <x:c r="A19" s="1" t="str">
        <x:v>S018</x:v>
      </x:c>
      <x:c r="B19" s="1" t="str">
        <x:v>O1018</x:v>
      </x:c>
      <x:c r="C19" s="7" t="d">
        <x:v>2026-09-25T12:00:00.000Z</x:v>
      </x:c>
      <x:c r="D19" s="1" t="str">
        <x:v>sale</x:v>
      </x:c>
      <x:c r="E19" s="1" t="str">
        <x:v>completed</x:v>
      </x:c>
      <x:c r="F19" s="1" t="str">
        <x:v>POUCH</x:v>
      </x:c>
      <x:c r="G19" s="1" t="str">
        <x:v>Canvas pouch</x:v>
      </x:c>
      <x:c r="H19" s="1" t="str">
        <x:v>website</x:v>
      </x:c>
      <x:c r="I19" s="8" t="n">
        <x:v>1</x:v>
      </x:c>
      <x:c r="J19" s="9" t="n">
        <x:v>18</x:v>
      </x:c>
      <x:c r="K19" s="9" t="n">
        <x:v>0</x:v>
      </x:c>
      <x:c r="L19" s="9" t="n">
        <x:v>0</x:v>
      </x:c>
      <x:c r="M19" s="9" t="n">
        <x:v>7</x:v>
      </x:c>
      <x:c r="N19" s="9" t="n">
        <x:v>0.84</x:v>
      </x:c>
      <x:c r="O19" s="9" t="n">
        <x:v>4</x:v>
      </x:c>
    </x:row>
    <x:row r="20" ht="24" customHeight="1">
      <x:c r="A20" s="1" t="str">
        <x:v>S019</x:v>
      </x:c>
      <x:c r="B20" s="1" t="str">
        <x:v>O1019</x:v>
      </x:c>
      <x:c r="C20" s="7" t="d">
        <x:v>2026-09-27T12:00:00.000Z</x:v>
      </x:c>
      <x:c r="D20" s="1" t="str">
        <x:v>sale</x:v>
      </x:c>
      <x:c r="E20" s="1" t="str">
        <x:v>completed</x:v>
      </x:c>
      <x:c r="F20" s="1" t="str">
        <x:v>PAD</x:v>
      </x:c>
      <x:c r="G20" s="1" t="str">
        <x:v>Desk pad</x:v>
      </x:c>
      <x:c r="H20" s="1" t="str">
        <x:v>marketplace</x:v>
      </x:c>
      <x:c r="I20" s="8" t="n">
        <x:v>2</x:v>
      </x:c>
      <x:c r="J20" s="9" t="n">
        <x:v>64</x:v>
      </x:c>
      <x:c r="K20" s="9" t="n">
        <x:v>4</x:v>
      </x:c>
      <x:c r="L20" s="9" t="n">
        <x:v>0</x:v>
      </x:c>
      <x:c r="M20" s="9" t="n">
        <x:v>24</x:v>
      </x:c>
      <x:c r="N20" s="9" t="n">
        <x:v>7.8</x:v>
      </x:c>
      <x:c r="O20" s="9" t="n">
        <x:v>5.5</x:v>
      </x:c>
    </x:row>
    <x:row r="21" ht="24" customHeight="1">
      <x:c r="A21" s="1" t="str">
        <x:v>S020</x:v>
      </x:c>
      <x:c r="B21" s="1" t="str">
        <x:v>O1020</x:v>
      </x:c>
      <x:c r="C21" s="7" t="d">
        <x:v>2026-09-29T12:00:00.000Z</x:v>
      </x:c>
      <x:c r="D21" s="1" t="str">
        <x:v>sale</x:v>
      </x:c>
      <x:c r="E21" s="1" t="str">
        <x:v>completed</x:v>
      </x:c>
      <x:c r="F21" s="1" t="str">
        <x:v>POUCH</x:v>
      </x:c>
      <x:c r="G21" s="1" t="str">
        <x:v>Canvas pouch</x:v>
      </x:c>
      <x:c r="H21" s="1" t="str">
        <x:v>marketplace</x:v>
      </x:c>
      <x:c r="I21" s="8" t="n">
        <x:v>2</x:v>
      </x:c>
      <x:c r="J21" s="9" t="n">
        <x:v>36</x:v>
      </x:c>
      <x:c r="K21" s="9" t="n">
        <x:v>0</x:v>
      </x:c>
      <x:c r="L21" s="9" t="n">
        <x:v>0</x:v>
      </x:c>
      <x:c r="M21" s="9" t="n">
        <x:v>14</x:v>
      </x:c>
      <x:c r="N21" s="9" t="n">
        <x:v>4.68</x:v>
      </x:c>
      <x:c r="O21" s="9" t="n">
        <x:v>4.5</x:v>
      </x:c>
    </x:row>
    <x:row r="22" ht="24" customHeight="1">
      <x:c r="A22" s="1" t="str">
        <x:v>S021</x:v>
      </x:c>
      <x:c r="B22" s="1" t="str">
        <x:v>O1021</x:v>
      </x:c>
      <x:c r="C22" s="7" t="d">
        <x:v>2026-09-28T12:00:00.000Z</x:v>
      </x:c>
      <x:c r="D22" s="1" t="str">
        <x:v>sale</x:v>
      </x:c>
      <x:c r="E22" s="1" t="str">
        <x:v>cancelled</x:v>
      </x:c>
      <x:c r="F22" s="1" t="str">
        <x:v>PAD</x:v>
      </x:c>
      <x:c r="G22" s="1" t="str">
        <x:v>Desk pad</x:v>
      </x:c>
      <x:c r="H22" s="1" t="str">
        <x:v>website</x:v>
      </x:c>
      <x:c r="I22" s="8" t="n">
        <x:v>2</x:v>
      </x:c>
      <x:c r="J22" s="9" t="n">
        <x:v>64</x:v>
      </x:c>
      <x:c r="K22" s="9" t="n">
        <x:v>0</x:v>
      </x:c>
      <x:c r="L22" s="9" t="n">
        <x:v>0</x:v>
      </x:c>
      <x:c r="M22" s="9" t="n">
        <x:v>0</x:v>
      </x:c>
      <x:c r="N22" s="9" t="n">
        <x:v>0</x:v>
      </x:c>
      <x:c r="O22" s="9" t="n">
        <x:v>0</x:v>
      </x:c>
    </x:row>
    <x:row r="23" ht="24" customHeight="1">
      <x:c r="A23" s="1" t="str">
        <x:v>S022</x:v>
      </x:c>
      <x:c r="B23" s="1" t="str">
        <x:v>O1022</x:v>
      </x:c>
      <x:c r="C23" s="7" t="d">
        <x:v>2026-09-28T12:00:00.000Z</x:v>
      </x:c>
      <x:c r="D23" s="1" t="str">
        <x:v>sale</x:v>
      </x:c>
      <x:c r="E23" s="1" t="str">
        <x:v>cancelled</x:v>
      </x:c>
      <x:c r="F23" s="1" t="str">
        <x:v>POUCH</x:v>
      </x:c>
      <x:c r="G23" s="1" t="str">
        <x:v>Canvas pouch</x:v>
      </x:c>
      <x:c r="H23" s="1" t="str">
        <x:v>marketplace</x:v>
      </x:c>
      <x:c r="I23" s="8" t="n">
        <x:v>1</x:v>
      </x:c>
      <x:c r="J23" s="9" t="n">
        <x:v>18</x:v>
      </x:c>
      <x:c r="K23" s="9" t="n">
        <x:v>0</x:v>
      </x:c>
      <x:c r="L23" s="9" t="n">
        <x:v>0</x:v>
      </x:c>
      <x:c r="M23" s="9" t="n">
        <x:v>0</x:v>
      </x:c>
      <x:c r="N23" s="9" t="n">
        <x:v>0</x:v>
      </x:c>
      <x:c r="O23" s="9" t="n">
        <x:v>0</x:v>
      </x:c>
    </x:row>
    <x:row r="24" ht="24" customHeight="1">
      <x:c r="A24" s="1" t="str">
        <x:v>R001</x:v>
      </x:c>
      <x:c r="B24" s="1" t="str">
        <x:v>O1003</x:v>
      </x:c>
      <x:c r="C24" s="7" t="d">
        <x:v>2026-09-09T12:00:00.000Z</x:v>
      </x:c>
      <x:c r="D24" s="1" t="str">
        <x:v>refund</x:v>
      </x:c>
      <x:c r="E24" s="1" t="str">
        <x:v>completed</x:v>
      </x:c>
      <x:c r="F24" s="1" t="str">
        <x:v>PAD</x:v>
      </x:c>
      <x:c r="G24" s="1" t="str">
        <x:v>Desk pad</x:v>
      </x:c>
      <x:c r="H24" s="1" t="str">
        <x:v>marketplace</x:v>
      </x:c>
      <x:c r="I24" s="8" t="n">
        <x:v>0</x:v>
      </x:c>
      <x:c r="J24" s="9" t="n">
        <x:v>0</x:v>
      </x:c>
      <x:c r="K24" s="9" t="n">
        <x:v>0</x:v>
      </x:c>
      <x:c r="L24" s="9" t="n">
        <x:v>32</x:v>
      </x:c>
      <x:c r="M24" s="9" t="n">
        <x:v>0</x:v>
      </x:c>
      <x:c r="N24" s="9" t="n">
        <x:v>0</x:v>
      </x:c>
      <x:c r="O24" s="9" t="n">
        <x:v>0</x:v>
      </x:c>
    </x:row>
    <x:row r="25" ht="24" customHeight="1">
      <x:c r="A25" s="1" t="str">
        <x:v>R002</x:v>
      </x:c>
      <x:c r="B25" s="1" t="str">
        <x:v>O1008</x:v>
      </x:c>
      <x:c r="C25" s="7" t="d">
        <x:v>2026-09-16T12:00:00.000Z</x:v>
      </x:c>
      <x:c r="D25" s="1" t="str">
        <x:v>refund</x:v>
      </x:c>
      <x:c r="E25" s="1" t="str">
        <x:v>completed</x:v>
      </x:c>
      <x:c r="F25" s="1" t="str">
        <x:v>POUCH</x:v>
      </x:c>
      <x:c r="G25" s="1" t="str">
        <x:v>Canvas pouch</x:v>
      </x:c>
      <x:c r="H25" s="1" t="str">
        <x:v>marketplace</x:v>
      </x:c>
      <x:c r="I25" s="8" t="n">
        <x:v>0</x:v>
      </x:c>
      <x:c r="J25" s="9" t="n">
        <x:v>0</x:v>
      </x:c>
      <x:c r="K25" s="9" t="n">
        <x:v>0</x:v>
      </x:c>
      <x:c r="L25" s="9" t="n">
        <x:v>18</x:v>
      </x:c>
      <x:c r="M25" s="9" t="n">
        <x:v>0</x:v>
      </x:c>
      <x:c r="N25" s="9" t="n">
        <x:v>0</x:v>
      </x:c>
      <x:c r="O25" s="9" t="n">
        <x:v>0</x:v>
      </x:c>
    </x:row>
    <x:row r="26" ht="24" customHeight="1">
      <x:c r="A26" s="1" t="str">
        <x:v>R003</x:v>
      </x:c>
      <x:c r="B26" s="1" t="str">
        <x:v>O1010</x:v>
      </x:c>
      <x:c r="C26" s="7" t="d">
        <x:v>2026-09-30T12:00:00.000Z</x:v>
      </x:c>
      <x:c r="D26" s="1" t="str">
        <x:v>refund</x:v>
      </x:c>
      <x:c r="E26" s="1" t="str">
        <x:v>completed</x:v>
      </x:c>
      <x:c r="F26" s="1" t="str">
        <x:v>POUCH</x:v>
      </x:c>
      <x:c r="G26" s="1" t="str">
        <x:v>Canvas pouch</x:v>
      </x:c>
      <x:c r="H26" s="1" t="str">
        <x:v>website</x:v>
      </x:c>
      <x:c r="I26" s="8" t="n">
        <x:v>0</x:v>
      </x:c>
      <x:c r="J26" s="9" t="n">
        <x:v>0</x:v>
      </x:c>
      <x:c r="K26" s="9" t="n">
        <x:v>0</x:v>
      </x:c>
      <x:c r="L26" s="9" t="n">
        <x:v>18</x:v>
      </x:c>
      <x:c r="M26" s="9" t="n">
        <x:v>0</x:v>
      </x:c>
      <x:c r="N26" s="9" t="n">
        <x:v>0</x:v>
      </x:c>
      <x:c r="O26" s="9" t="n">
        <x:v>0</x:v>
      </x:c>
    </x:row>
    <x:row r="27" ht="24" customHeight="1">
      <x:c r="A27" s="1" t="str">
        <x:v>S003</x:v>
      </x:c>
      <x:c r="B27" s="1" t="str">
        <x:v>O1003</x:v>
      </x:c>
      <x:c r="C27" s="7" t="d">
        <x:v>2026-09-03T12:00:00.000Z</x:v>
      </x:c>
      <x:c r="D27" s="1" t="str">
        <x:v>sale</x:v>
      </x:c>
      <x:c r="E27" s="1" t="str">
        <x:v>completed</x:v>
      </x:c>
      <x:c r="F27" s="1" t="str">
        <x:v>PAD</x:v>
      </x:c>
      <x:c r="G27" s="1" t="str">
        <x:v>Desk pad</x:v>
      </x:c>
      <x:c r="H27" s="1" t="str">
        <x:v>marketplace</x:v>
      </x:c>
      <x:c r="I27" s="8" t="n">
        <x:v>1</x:v>
      </x:c>
      <x:c r="J27" s="9" t="n">
        <x:v>32</x:v>
      </x:c>
      <x:c r="K27" s="9" t="n">
        <x:v>0</x:v>
      </x:c>
      <x:c r="L27" s="9" t="n">
        <x:v>0</x:v>
      </x:c>
      <x:c r="M27" s="9" t="n">
        <x:v>12</x:v>
      </x:c>
      <x:c r="N27" s="9" t="n">
        <x:v>4.16</x:v>
      </x:c>
      <x:c r="O27" s="9" t="n">
        <x:v>4.5</x:v>
      </x:c>
    </x:row>
    <x:row r="28" ht="24" customHeight="1">
      <x:c r="A28" s="1" t="str">
        <x:v>R002</x:v>
      </x:c>
      <x:c r="B28" s="1" t="str">
        <x:v>O1008</x:v>
      </x:c>
      <x:c r="C28" s="7" t="d">
        <x:v>2026-09-16T12:00:00.000Z</x:v>
      </x:c>
      <x:c r="D28" s="1" t="str">
        <x:v>refund</x:v>
      </x:c>
      <x:c r="E28" s="1" t="str">
        <x:v>completed</x:v>
      </x:c>
      <x:c r="F28" s="1" t="str">
        <x:v>POUCH</x:v>
      </x:c>
      <x:c r="G28" s="1" t="str">
        <x:v>Canvas pouch</x:v>
      </x:c>
      <x:c r="H28" s="1" t="str">
        <x:v>marketplace</x:v>
      </x:c>
      <x:c r="I28" s="8" t="n">
        <x:v>0</x:v>
      </x:c>
      <x:c r="J28" s="9" t="n">
        <x:v>0</x:v>
      </x:c>
      <x:c r="K28" s="9" t="n">
        <x:v>0</x:v>
      </x:c>
      <x:c r="L28" s="9" t="n">
        <x:v>18</x:v>
      </x:c>
      <x:c r="M28" s="9" t="n">
        <x:v>0</x:v>
      </x:c>
      <x:c r="N28" s="9" t="n">
        <x:v>0</x:v>
      </x:c>
      <x:c r="O28" s="9" t="n">
        <x:v>0</x:v>
      </x:c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</x:row>
    <x:row r="31">
      <x:c r="A31" s="1" t="str">
        <x:v>Original synthetic data</x:v>
      </x:c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</x:row>
    <x:row r="32">
      <x:c r="A32" s="1" t="str">
        <x:v>Owner confirmation</x:v>
      </x:c>
      <x:c r="B32" s="1" t="str">
        <x:v>S015</x:v>
      </x:c>
      <x:c r="C32" s="1" t="str">
        <x:v>cogs_usd</x:v>
      </x:c>
      <x:c r="D32" s="1" t="n">
        <x:v>12</x:v>
      </x:c>
      <x:c r="E32" s="1" t="str">
        <x:v>Synthetic log C015</x:v>
      </x:c>
      <x:c r="F32" s="1"/>
      <x:c r="G32" s="1"/>
      <x:c r="H32" s="1"/>
      <x:c r="I32" s="1"/>
      <x:c r="J32" s="1"/>
      <x:c r="K32" s="1"/>
      <x:c r="L32" s="1"/>
      <x:c r="M32" s="1"/>
      <x:c r="N32" s="1"/>
      <x:c r="O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</x:row>
    <x:row r="34">
      <x:c r="A34" s="1" t="str">
        <x:v>Refund policy</x:v>
      </x:c>
      <x:c r="B34" s="1" t="str">
        <x:v>No cost reversals in this exercise.</x:v>
      </x:c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</x:row>
  </x:sheetData>
  <x:pageMargins left="0.7" right="0.7" top="0.75" bottom="0.75" header="0.3" footer="0.3"/>
</x:worksheet>
</file>